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075" windowHeight="11055"/>
  </bookViews>
  <sheets>
    <sheet name="04.12.2018-RECTIFICARE DEC" sheetId="1" r:id="rId1"/>
  </sheets>
  <definedNames>
    <definedName name="_xlnm.Print_Area" localSheetId="0">'04.12.2018-RECTIFICARE DEC'!$A$6:$R$56</definedName>
  </definedNames>
  <calcPr calcId="125725"/>
</workbook>
</file>

<file path=xl/calcChain.xml><?xml version="1.0" encoding="utf-8"?>
<calcChain xmlns="http://schemas.openxmlformats.org/spreadsheetml/2006/main">
  <c r="T110" i="1"/>
  <c r="L108"/>
  <c r="H108"/>
  <c r="D108"/>
  <c r="R107"/>
  <c r="Q107"/>
  <c r="P107"/>
  <c r="T107" s="1"/>
  <c r="P106"/>
  <c r="M106"/>
  <c r="M108" s="1"/>
  <c r="L106"/>
  <c r="I106"/>
  <c r="I108" s="1"/>
  <c r="H106"/>
  <c r="E106"/>
  <c r="E108" s="1"/>
  <c r="D106"/>
  <c r="T105"/>
  <c r="S105"/>
  <c r="R105"/>
  <c r="R106" s="1"/>
  <c r="R108" s="1"/>
  <c r="Q105"/>
  <c r="P105"/>
  <c r="O105"/>
  <c r="N105"/>
  <c r="N106" s="1"/>
  <c r="N108" s="1"/>
  <c r="M105"/>
  <c r="L105"/>
  <c r="K105"/>
  <c r="J105"/>
  <c r="J106" s="1"/>
  <c r="J108" s="1"/>
  <c r="I105"/>
  <c r="H105"/>
  <c r="G105"/>
  <c r="F105"/>
  <c r="F106" s="1"/>
  <c r="F108" s="1"/>
  <c r="E105"/>
  <c r="D105"/>
  <c r="R95"/>
  <c r="P95"/>
  <c r="N95"/>
  <c r="M95"/>
  <c r="L95"/>
  <c r="J95"/>
  <c r="I95"/>
  <c r="H95"/>
  <c r="F95"/>
  <c r="E95"/>
  <c r="D95"/>
  <c r="T94"/>
  <c r="S94"/>
  <c r="O94"/>
  <c r="K94"/>
  <c r="T93"/>
  <c r="S93"/>
  <c r="O93"/>
  <c r="K93"/>
  <c r="T92"/>
  <c r="S92"/>
  <c r="O92"/>
  <c r="K92"/>
  <c r="T91"/>
  <c r="S91"/>
  <c r="O91"/>
  <c r="K91"/>
  <c r="T90"/>
  <c r="S90"/>
  <c r="O90"/>
  <c r="K90"/>
  <c r="T89"/>
  <c r="S89"/>
  <c r="O89"/>
  <c r="K89"/>
  <c r="T88"/>
  <c r="S88"/>
  <c r="O88"/>
  <c r="K88"/>
  <c r="T87"/>
  <c r="S87"/>
  <c r="O87"/>
  <c r="K87"/>
  <c r="T86"/>
  <c r="S86"/>
  <c r="O86"/>
  <c r="K86"/>
  <c r="T85"/>
  <c r="S85"/>
  <c r="O85"/>
  <c r="K85"/>
  <c r="T84"/>
  <c r="S84"/>
  <c r="O84"/>
  <c r="K84"/>
  <c r="T83"/>
  <c r="S83"/>
  <c r="O83"/>
  <c r="K83"/>
  <c r="T82"/>
  <c r="S82"/>
  <c r="O82"/>
  <c r="K82"/>
  <c r="S81"/>
  <c r="Q81"/>
  <c r="O81"/>
  <c r="K81"/>
  <c r="T81" s="1"/>
  <c r="S80"/>
  <c r="O80"/>
  <c r="K80"/>
  <c r="T80" s="1"/>
  <c r="S79"/>
  <c r="O79"/>
  <c r="K79"/>
  <c r="T79" s="1"/>
  <c r="S78"/>
  <c r="O78"/>
  <c r="K78"/>
  <c r="T78" s="1"/>
  <c r="G78"/>
  <c r="S77"/>
  <c r="O77"/>
  <c r="T77" s="1"/>
  <c r="K77"/>
  <c r="G77"/>
  <c r="S76"/>
  <c r="T76" s="1"/>
  <c r="O76"/>
  <c r="K76"/>
  <c r="G76"/>
  <c r="S75"/>
  <c r="O75"/>
  <c r="K75"/>
  <c r="G75"/>
  <c r="T75" s="1"/>
  <c r="S74"/>
  <c r="O74"/>
  <c r="K74"/>
  <c r="T74" s="1"/>
  <c r="G74"/>
  <c r="S73"/>
  <c r="O73"/>
  <c r="T73" s="1"/>
  <c r="K73"/>
  <c r="G73"/>
  <c r="S72"/>
  <c r="T72" s="1"/>
  <c r="O72"/>
  <c r="K72"/>
  <c r="G72"/>
  <c r="S71"/>
  <c r="O71"/>
  <c r="K71"/>
  <c r="G71"/>
  <c r="T71" s="1"/>
  <c r="S70"/>
  <c r="O70"/>
  <c r="K70"/>
  <c r="T70" s="1"/>
  <c r="G70"/>
  <c r="S69"/>
  <c r="O69"/>
  <c r="T69" s="1"/>
  <c r="K69"/>
  <c r="G69"/>
  <c r="S68"/>
  <c r="T68" s="1"/>
  <c r="O68"/>
  <c r="K68"/>
  <c r="G68"/>
  <c r="S67"/>
  <c r="Q67"/>
  <c r="O67"/>
  <c r="K67"/>
  <c r="T67" s="1"/>
  <c r="G67"/>
  <c r="S66"/>
  <c r="O66"/>
  <c r="T66" s="1"/>
  <c r="K66"/>
  <c r="G66"/>
  <c r="S65"/>
  <c r="T65" s="1"/>
  <c r="O65"/>
  <c r="K65"/>
  <c r="G65"/>
  <c r="S64"/>
  <c r="O64"/>
  <c r="K64"/>
  <c r="G64"/>
  <c r="T64" s="1"/>
  <c r="S63"/>
  <c r="O63"/>
  <c r="K63"/>
  <c r="T63" s="1"/>
  <c r="G63"/>
  <c r="S62"/>
  <c r="O62"/>
  <c r="T62" s="1"/>
  <c r="K62"/>
  <c r="G62"/>
  <c r="S61"/>
  <c r="T61" s="1"/>
  <c r="O61"/>
  <c r="K61"/>
  <c r="G61"/>
  <c r="S60"/>
  <c r="O60"/>
  <c r="K60"/>
  <c r="G60"/>
  <c r="T60" s="1"/>
  <c r="S59"/>
  <c r="O59"/>
  <c r="K59"/>
  <c r="T59" s="1"/>
  <c r="G59"/>
  <c r="S58"/>
  <c r="O58"/>
  <c r="T58" s="1"/>
  <c r="K58"/>
  <c r="G58"/>
  <c r="S57"/>
  <c r="T57" s="1"/>
  <c r="O57"/>
  <c r="K57"/>
  <c r="G57"/>
  <c r="S56"/>
  <c r="O56"/>
  <c r="K56"/>
  <c r="G56"/>
  <c r="T56" s="1"/>
  <c r="S55"/>
  <c r="O55"/>
  <c r="K55"/>
  <c r="T55" s="1"/>
  <c r="G55"/>
  <c r="S54"/>
  <c r="O54"/>
  <c r="T54" s="1"/>
  <c r="K54"/>
  <c r="G54"/>
  <c r="S53"/>
  <c r="T53" s="1"/>
  <c r="O53"/>
  <c r="K53"/>
  <c r="G53"/>
  <c r="S52"/>
  <c r="O52"/>
  <c r="K52"/>
  <c r="G52"/>
  <c r="T52" s="1"/>
  <c r="S51"/>
  <c r="O51"/>
  <c r="K51"/>
  <c r="T51" s="1"/>
  <c r="G51"/>
  <c r="S50"/>
  <c r="O50"/>
  <c r="T50" s="1"/>
  <c r="K50"/>
  <c r="G50"/>
  <c r="S49"/>
  <c r="T49" s="1"/>
  <c r="O49"/>
  <c r="K49"/>
  <c r="G49"/>
  <c r="S48"/>
  <c r="O48"/>
  <c r="K48"/>
  <c r="G48"/>
  <c r="T48" s="1"/>
  <c r="S47"/>
  <c r="O47"/>
  <c r="K47"/>
  <c r="T47" s="1"/>
  <c r="G47"/>
  <c r="S46"/>
  <c r="O46"/>
  <c r="T46" s="1"/>
  <c r="K46"/>
  <c r="G46"/>
  <c r="S45"/>
  <c r="T45" s="1"/>
  <c r="O45"/>
  <c r="K45"/>
  <c r="G45"/>
  <c r="S44"/>
  <c r="O44"/>
  <c r="K44"/>
  <c r="G44"/>
  <c r="T44" s="1"/>
  <c r="S43"/>
  <c r="O43"/>
  <c r="K43"/>
  <c r="T43" s="1"/>
  <c r="G43"/>
  <c r="S42"/>
  <c r="O42"/>
  <c r="T42" s="1"/>
  <c r="K42"/>
  <c r="G42"/>
  <c r="S41"/>
  <c r="T41" s="1"/>
  <c r="O41"/>
  <c r="K41"/>
  <c r="G41"/>
  <c r="S40"/>
  <c r="O40"/>
  <c r="K40"/>
  <c r="G40"/>
  <c r="T40" s="1"/>
  <c r="S39"/>
  <c r="O39"/>
  <c r="K39"/>
  <c r="T39" s="1"/>
  <c r="G39"/>
  <c r="S38"/>
  <c r="O38"/>
  <c r="T38" s="1"/>
  <c r="K38"/>
  <c r="G38"/>
  <c r="S37"/>
  <c r="T37" s="1"/>
  <c r="O37"/>
  <c r="K37"/>
  <c r="G37"/>
  <c r="S36"/>
  <c r="O36"/>
  <c r="K36"/>
  <c r="G36"/>
  <c r="T36" s="1"/>
  <c r="S35"/>
  <c r="O35"/>
  <c r="K35"/>
  <c r="T35" s="1"/>
  <c r="G35"/>
  <c r="S34"/>
  <c r="O34"/>
  <c r="T34" s="1"/>
  <c r="K34"/>
  <c r="G34"/>
  <c r="S33"/>
  <c r="T33" s="1"/>
  <c r="O33"/>
  <c r="K33"/>
  <c r="G33"/>
  <c r="S32"/>
  <c r="O32"/>
  <c r="K32"/>
  <c r="G32"/>
  <c r="T32" s="1"/>
  <c r="S31"/>
  <c r="O31"/>
  <c r="K31"/>
  <c r="T31" s="1"/>
  <c r="G31"/>
  <c r="S30"/>
  <c r="O30"/>
  <c r="T30" s="1"/>
  <c r="K30"/>
  <c r="G30"/>
  <c r="S29"/>
  <c r="T29" s="1"/>
  <c r="O29"/>
  <c r="K29"/>
  <c r="G29"/>
  <c r="S28"/>
  <c r="O28"/>
  <c r="K28"/>
  <c r="G28"/>
  <c r="T28" s="1"/>
  <c r="S27"/>
  <c r="O27"/>
  <c r="K27"/>
  <c r="T27" s="1"/>
  <c r="G27"/>
  <c r="S26"/>
  <c r="O26"/>
  <c r="T26" s="1"/>
  <c r="K26"/>
  <c r="G26"/>
  <c r="S25"/>
  <c r="T25" s="1"/>
  <c r="O25"/>
  <c r="K25"/>
  <c r="G25"/>
  <c r="S24"/>
  <c r="O24"/>
  <c r="K24"/>
  <c r="G24"/>
  <c r="T24" s="1"/>
  <c r="S23"/>
  <c r="O23"/>
  <c r="K23"/>
  <c r="T23" s="1"/>
  <c r="G23"/>
  <c r="S22"/>
  <c r="O22"/>
  <c r="T22" s="1"/>
  <c r="K22"/>
  <c r="G22"/>
  <c r="S21"/>
  <c r="T21" s="1"/>
  <c r="O21"/>
  <c r="K21"/>
  <c r="G21"/>
  <c r="S20"/>
  <c r="O20"/>
  <c r="K20"/>
  <c r="G20"/>
  <c r="T20" s="1"/>
  <c r="S19"/>
  <c r="O19"/>
  <c r="K19"/>
  <c r="T19" s="1"/>
  <c r="G19"/>
  <c r="S18"/>
  <c r="O18"/>
  <c r="T18" s="1"/>
  <c r="K18"/>
  <c r="G18"/>
  <c r="S17"/>
  <c r="T17" s="1"/>
  <c r="O17"/>
  <c r="K17"/>
  <c r="G17"/>
  <c r="S16"/>
  <c r="O16"/>
  <c r="K16"/>
  <c r="G16"/>
  <c r="T16" s="1"/>
  <c r="S15"/>
  <c r="O15"/>
  <c r="K15"/>
  <c r="T15" s="1"/>
  <c r="G15"/>
  <c r="S14"/>
  <c r="O14"/>
  <c r="T14" s="1"/>
  <c r="K14"/>
  <c r="G14"/>
  <c r="S13"/>
  <c r="T13" s="1"/>
  <c r="O13"/>
  <c r="K13"/>
  <c r="G13"/>
  <c r="S12"/>
  <c r="O12"/>
  <c r="K12"/>
  <c r="G12"/>
  <c r="T12" s="1"/>
  <c r="S11"/>
  <c r="O11"/>
  <c r="K11"/>
  <c r="T11" s="1"/>
  <c r="G11"/>
  <c r="S10"/>
  <c r="O10"/>
  <c r="T10" s="1"/>
  <c r="K10"/>
  <c r="G10"/>
  <c r="S9"/>
  <c r="T9" s="1"/>
  <c r="O9"/>
  <c r="K9"/>
  <c r="G9"/>
  <c r="S8"/>
  <c r="O8"/>
  <c r="K8"/>
  <c r="G8"/>
  <c r="T8" s="1"/>
  <c r="S7"/>
  <c r="Q7"/>
  <c r="Q95" s="1"/>
  <c r="Q106" s="1"/>
  <c r="Q108" s="1"/>
  <c r="O7"/>
  <c r="T7" s="1"/>
  <c r="T95" s="1"/>
  <c r="T106" s="1"/>
  <c r="T108" s="1"/>
  <c r="T111" s="1"/>
  <c r="K7"/>
  <c r="G7"/>
  <c r="G95" l="1"/>
  <c r="G106" s="1"/>
  <c r="G108" s="1"/>
  <c r="S95"/>
  <c r="S106" s="1"/>
  <c r="S108" s="1"/>
  <c r="P108"/>
  <c r="K95"/>
  <c r="K106" s="1"/>
  <c r="K108" s="1"/>
  <c r="O95"/>
  <c r="O106" s="1"/>
  <c r="O108" s="1"/>
</calcChain>
</file>

<file path=xl/sharedStrings.xml><?xml version="1.0" encoding="utf-8"?>
<sst xmlns="http://schemas.openxmlformats.org/spreadsheetml/2006/main" count="223" uniqueCount="223">
  <si>
    <t>CONTRACTE RECUPERARE UNITATI AMBULATORIU</t>
  </si>
  <si>
    <t>04.12.2018-rectificare decembrie 2018</t>
  </si>
  <si>
    <t>03.12.2018-incetare R0017</t>
  </si>
  <si>
    <t>NR CRT</t>
  </si>
  <si>
    <t>NR CONTRACT</t>
  </si>
  <si>
    <t>Denumirea Furnizor</t>
  </si>
  <si>
    <t>Ianuarie 2018</t>
  </si>
  <si>
    <t>Februarie 2018</t>
  </si>
  <si>
    <t>Martie 2018</t>
  </si>
  <si>
    <t>Total trimestrul I 2018</t>
  </si>
  <si>
    <t>Aprilie 2018</t>
  </si>
  <si>
    <t>Mai 2018</t>
  </si>
  <si>
    <t>Iunie 2018</t>
  </si>
  <si>
    <t>Total trimestrul II 2018</t>
  </si>
  <si>
    <t>Iulie 2018</t>
  </si>
  <si>
    <t>Septembrie 2018</t>
  </si>
  <si>
    <t>Total trimestrul III 2018</t>
  </si>
  <si>
    <t>Octombrie 2018</t>
  </si>
  <si>
    <t>Noiembrie 2018</t>
  </si>
  <si>
    <t>Decembrie 2018</t>
  </si>
  <si>
    <t>Total trimestrul IV 2018</t>
  </si>
  <si>
    <t>Total an 2018</t>
  </si>
  <si>
    <t>R0001/2018</t>
  </si>
  <si>
    <t>SC. POEMEDICA S.R.L.</t>
  </si>
  <si>
    <t>R0006/2018</t>
  </si>
  <si>
    <t>S.C. ALFA MEDICAL SERVICES S.R.L.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</si>
  <si>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</si>
  <si>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</si>
  <si>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</si>
  <si>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</si>
  <si>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</si>
  <si>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</si>
  <si>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</si>
  <si>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</si>
  <si>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R0017/2018</t>
  </si>
  <si>
    <t>C.S. R.AT.B. -incetat 03.12.2018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</si>
  <si>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</si>
  <si>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</si>
  <si>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</si>
  <si>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</si>
  <si>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</si>
  <si>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</si>
  <si>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</si>
  <si>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</si>
  <si>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</si>
  <si>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</si>
  <si>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</si>
  <si>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</si>
  <si>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</si>
  <si>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</si>
  <si>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</si>
  <si>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</si>
  <si>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</si>
  <si>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</si>
  <si>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</si>
  <si>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</si>
  <si>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</si>
  <si>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</si>
  <si>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</si>
  <si>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</si>
  <si>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R0059/2018</t>
  </si>
  <si>
    <t>S.C. OCTAVIA MEDICAL S.R.L.- incetat 31.07.2018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</si>
  <si>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</si>
  <si>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</si>
  <si>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</si>
  <si>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</si>
  <si>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</si>
  <si>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</si>
  <si>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</si>
  <si>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</si>
  <si>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R0071/2018</t>
  </si>
  <si>
    <t>SC HUMANITAS MEDICAL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</si>
  <si>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</si>
  <si>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</si>
  <si>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</si>
  <si>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</si>
  <si>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</si>
  <si>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</si>
  <si>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</si>
  <si>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</si>
  <si>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</si>
  <si>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</si>
  <si>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</si>
  <si>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</si>
  <si>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</si>
  <si>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</si>
  <si>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R0086/2018</t>
  </si>
  <si>
    <t>SC SANTAFARM SRL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</si>
  <si>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</si>
  <si>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</si>
  <si>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</si>
  <si>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</si>
  <si>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</si>
  <si>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</si>
  <si>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</si>
  <si>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</si>
  <si>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</si>
  <si>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</si>
  <si>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</si>
  <si>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</si>
  <si>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</si>
  <si>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</si>
  <si>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</si>
  <si>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</si>
  <si>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</si>
  <si>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</si>
  <si>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</si>
  <si>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</si>
  <si>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</si>
  <si>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</si>
  <si>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</si>
  <si>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</si>
  <si>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</si>
  <si>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</si>
  <si>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</si>
  <si>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</si>
  <si>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</si>
  <si>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</si>
  <si>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</si>
  <si>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</si>
  <si>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</si>
  <si>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</si>
  <si>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</si>
  <si>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</si>
  <si>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R0131/2018</t>
  </si>
  <si>
    <t>SC BAMBINO MEDICAL CENTER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</si>
  <si>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</si>
  <si>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</si>
  <si>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</si>
  <si>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</si>
  <si>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</si>
  <si>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</si>
  <si>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</si>
  <si>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</si>
  <si>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</si>
  <si>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</si>
  <si>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R0142/2018</t>
  </si>
  <si>
    <t xml:space="preserve">  SC ALMI HELP SRL- incetat la 31.07.2018</t>
  </si>
  <si>
    <t>R0143/2018</t>
  </si>
  <si>
    <t xml:space="preserve">  SC GARMED SRL </t>
  </si>
  <si>
    <t>R0144/2018</t>
  </si>
  <si>
    <t xml:space="preserve">SC PANDORA MEDICAL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</si>
  <si>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</si>
  <si>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</si>
  <si>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</si>
  <si>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</si>
  <si>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</si>
  <si>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</si>
  <si>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</si>
  <si>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</si>
  <si>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</si>
  <si>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</si>
  <si>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</si>
  <si>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</si>
  <si>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</si>
  <si>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</si>
  <si>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</si>
  <si>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</si>
  <si>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</si>
  <si>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</si>
  <si>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</si>
  <si>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</si>
  <si>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R0157/2018</t>
  </si>
  <si>
    <t>SC CM POLIMED SRL- incetat 17.09.2018</t>
  </si>
  <si>
    <t>R0158/2018</t>
  </si>
  <si>
    <t>SC CM SANA SRL-suspendat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</si>
  <si>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</si>
  <si>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</si>
  <si>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</si>
  <si>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</si>
  <si>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</si>
  <si>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</si>
  <si>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</si>
  <si>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</si>
  <si>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</si>
  <si>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</si>
  <si>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</si>
  <si>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</si>
  <si>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</si>
  <si>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</si>
  <si>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</si>
  <si>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</si>
  <si>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</si>
  <si>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</si>
  <si>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</si>
  <si>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</si>
  <si>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</si>
  <si>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</si>
  <si>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</si>
  <si>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</si>
  <si>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R0171/2018</t>
  </si>
  <si>
    <t>SC CENTRUL MEDICAL UNIREA SRL</t>
  </si>
  <si>
    <t>R0172/2018</t>
  </si>
  <si>
    <t>CRM RMFB</t>
  </si>
  <si>
    <t>R0173/2018</t>
  </si>
  <si>
    <t>SPITALUL UNIVERSITAR DE URGENTA</t>
  </si>
  <si>
    <t>R0174/2018</t>
  </si>
  <si>
    <t>FIT4YOU RECOVERY SRL- incetat 31.07.2018</t>
  </si>
  <si>
    <t>TOTAL CONTRACTE INCHEIATE IN 2018</t>
  </si>
  <si>
    <t>R0016/2016</t>
  </si>
  <si>
    <t>S.C. TONUS PLUS S.R.L.-valabil pana la 30.04.2018</t>
  </si>
  <si>
    <t>R0020/2016</t>
  </si>
  <si>
    <t>S.C. LOTUS MEDICA 2002 S.R.L.- incetat 31.03.2018</t>
  </si>
  <si>
    <t>R0042/2016</t>
  </si>
  <si>
    <t>C.M.I. DR. SANTIMBREANU VASILE-valabil pana la 30.04.2018</t>
  </si>
  <si>
    <t>R0068/2016</t>
  </si>
  <si>
    <t>SC MOBILMED SRL-valabil pana la 30.04.2018</t>
  </si>
  <si>
    <t>R0091/2016</t>
  </si>
  <si>
    <t>SC DIAMED CENTER SRL- incetat 31.03.2018</t>
  </si>
  <si>
    <t>R0096/2016</t>
  </si>
  <si>
    <t>CMI DR ISPAS CRISTIAN-valabil pana la 30.04.2018</t>
  </si>
  <si>
    <t>R0126/2016</t>
  </si>
  <si>
    <t>SC. MEDLIFE SA-valabil pana la 30.04.2018</t>
  </si>
  <si>
    <t>R0132/2016</t>
  </si>
  <si>
    <t>SC GRAL MEDICAL SRL-valabil pana la 30.04.2018</t>
  </si>
  <si>
    <t>R0141/2016</t>
  </si>
  <si>
    <t xml:space="preserve"> SC REN MED LABORATOR SRL- valabil pana la 30.04.2018</t>
  </si>
  <si>
    <t>TOTAL FURNIZORI CARE NU AU MAI INCHEIAT CONTRACT IN 2018</t>
  </si>
  <si>
    <t>TOTAL CONTRACTE  RECUPERARE</t>
  </si>
  <si>
    <t>TOTAL ACUPUNCTURA</t>
  </si>
  <si>
    <t>TOTAL GENERAL FOND RECUPERARE</t>
  </si>
  <si>
    <t>fila buget</t>
  </si>
  <si>
    <t>suma nealocata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</si>
</sst>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0" fillId="0" borderId="0" xfId="1" applyFont="1" applyFill="1"/>
    <xf numFmtId="0" fontId="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wrapText="1"/>
    </xf>
    <xf numFmtId="17" fontId="7" fillId="0" borderId="1" xfId="1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left" vertical="distributed"/>
    </xf>
    <xf numFmtId="43" fontId="8" fillId="0" borderId="1" xfId="1" applyFont="1" applyFill="1" applyBorder="1"/>
    <xf numFmtId="43" fontId="8" fillId="0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left" vertical="distributed"/>
    </xf>
    <xf numFmtId="43" fontId="8" fillId="3" borderId="1" xfId="1" applyFont="1" applyFill="1" applyBorder="1"/>
    <xf numFmtId="43" fontId="8" fillId="3" borderId="1" xfId="0" applyNumberFormat="1" applyFont="1" applyFill="1" applyBorder="1"/>
    <xf numFmtId="0" fontId="0" fillId="3" borderId="0" xfId="0" applyFont="1" applyFill="1"/>
    <xf numFmtId="0" fontId="8" fillId="0" borderId="1" xfId="2" applyFont="1" applyFill="1" applyBorder="1" applyAlignment="1">
      <alignment horizontal="left"/>
    </xf>
    <xf numFmtId="0" fontId="8" fillId="0" borderId="2" xfId="0" applyFont="1" applyFill="1" applyBorder="1"/>
    <xf numFmtId="0" fontId="8" fillId="0" borderId="1" xfId="0" applyFont="1" applyFill="1" applyBorder="1"/>
    <xf numFmtId="0" fontId="8" fillId="3" borderId="1" xfId="2" applyFont="1" applyFill="1" applyBorder="1" applyAlignment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3" fontId="7" fillId="0" borderId="1" xfId="1" applyFont="1" applyFill="1" applyBorder="1"/>
    <xf numFmtId="43" fontId="7" fillId="0" borderId="1" xfId="0" applyNumberFormat="1" applyFont="1" applyFill="1" applyBorder="1"/>
    <xf numFmtId="0" fontId="3" fillId="0" borderId="0" xfId="0" applyFont="1" applyFill="1"/>
    <xf numFmtId="43" fontId="0" fillId="0" borderId="0" xfId="0" applyNumberFormat="1" applyFont="1" applyFill="1"/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" fontId="9" fillId="0" borderId="1" xfId="0" applyNumberFormat="1" applyFont="1" applyFill="1" applyBorder="1"/>
    <xf numFmtId="43" fontId="0" fillId="0" borderId="0" xfId="1" applyFont="1" applyFill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6"/>
  <sheetViews>
    <sheetView tabSelected="1" workbookViewId="0">
      <pane xSplit="3" ySplit="6" topLeftCell="D28" activePane="bottomRight" state="frozen"/>
      <selection pane="topRight" activeCell="D1" sqref="D1"/>
      <selection pane="bottomLeft" activeCell="A2" sqref="A2"/>
      <selection pane="bottomRight" activeCell="W34" sqref="W34"/>
    </sheetView>
  </sheetViews>
  <sheetFormatPr defaultRowHeight="15.75"/>
  <cols>
    <col min="1" max="1" width="8.140625" style="1" customWidth="1"/>
    <col min="2" max="2" width="17.28515625" style="2" customWidth="1"/>
    <col min="3" max="3" width="47.28515625" style="2" customWidth="1"/>
    <col min="4" max="6" width="14.5703125" style="4" customWidth="1"/>
    <col min="7" max="8" width="14.28515625" style="5" customWidth="1"/>
    <col min="9" max="13" width="14.5703125" style="4" customWidth="1"/>
    <col min="14" max="16" width="14.5703125" style="4" hidden="1" customWidth="1"/>
    <col min="17" max="18" width="14.140625" style="4" customWidth="1"/>
    <col min="19" max="20" width="15.7109375" style="4" customWidth="1"/>
    <col min="21" max="21" width="11.28515625" style="5" bestFit="1" customWidth="1"/>
    <col min="22" max="16384" width="9.140625" style="5"/>
  </cols>
  <sheetData>
    <row r="2" spans="1:20">
      <c r="C2" s="3" t="s">
        <v>0</v>
      </c>
    </row>
    <row r="3" spans="1:20">
      <c r="C3" s="6" t="s">
        <v>1</v>
      </c>
    </row>
    <row r="4" spans="1:20">
      <c r="C4" s="6" t="s">
        <v>2</v>
      </c>
    </row>
    <row r="6" spans="1:20" s="11" customFormat="1" ht="45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10">
        <v>43313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</row>
    <row r="7" spans="1:20" ht="15">
      <c r="A7" s="12">
        <v>1</v>
      </c>
      <c r="B7" s="13" t="s">
        <v>22</v>
      </c>
      <c r="C7" s="14" t="s">
        <v>23</v>
      </c>
      <c r="D7" s="15">
        <v>6118</v>
      </c>
      <c r="E7" s="15">
        <v>6120</v>
      </c>
      <c r="F7" s="15">
        <v>6120</v>
      </c>
      <c r="G7" s="16">
        <f>+F7+E7+D7</f>
        <v>18358</v>
      </c>
      <c r="H7" s="16">
        <v>7770</v>
      </c>
      <c r="I7" s="15">
        <v>6214</v>
      </c>
      <c r="J7" s="15">
        <v>6170</v>
      </c>
      <c r="K7" s="15">
        <f>+J7+I7+H7</f>
        <v>20154</v>
      </c>
      <c r="L7" s="15">
        <v>5990</v>
      </c>
      <c r="M7" s="15">
        <v>5988</v>
      </c>
      <c r="N7" s="15">
        <v>5952</v>
      </c>
      <c r="O7" s="15">
        <f>+N7+M7+L7</f>
        <v>17930</v>
      </c>
      <c r="P7" s="15">
        <v>6016</v>
      </c>
      <c r="Q7" s="15">
        <f>7561.49666666667+3000</f>
        <v>10561.49666666667</v>
      </c>
      <c r="R7" s="15">
        <v>5736.38</v>
      </c>
      <c r="S7" s="15">
        <f t="shared" ref="S7:S70" si="0">+R7+Q7+P7</f>
        <v>22313.876666666671</v>
      </c>
      <c r="T7" s="15">
        <f t="shared" ref="T7:T70" si="1">+S7+O7+K7+G7</f>
        <v>78755.876666666678</v>
      </c>
    </row>
    <row r="8" spans="1:20" ht="15">
      <c r="A8" s="12">
        <v>2</v>
      </c>
      <c r="B8" s="13" t="s">
        <v>24</v>
      </c>
      <c r="C8" s="14" t="s">
        <v>25</v>
      </c>
      <c r="D8" s="15">
        <v>12305</v>
      </c>
      <c r="E8" s="15">
        <v>11817</v>
      </c>
      <c r="F8" s="15">
        <v>12304</v>
      </c>
      <c r="G8" s="16">
        <f t="shared" ref="G8:G71" si="2">+F8+E8+D8</f>
        <v>36426</v>
      </c>
      <c r="H8" s="16">
        <v>13467</v>
      </c>
      <c r="I8" s="15">
        <v>11289</v>
      </c>
      <c r="J8" s="15">
        <v>11342</v>
      </c>
      <c r="K8" s="15">
        <f t="shared" ref="K8:K71" si="3">+J8+I8+H8</f>
        <v>36098</v>
      </c>
      <c r="L8" s="15">
        <v>10948</v>
      </c>
      <c r="M8" s="15">
        <v>10631</v>
      </c>
      <c r="N8" s="15">
        <v>11279</v>
      </c>
      <c r="O8" s="15">
        <f t="shared" ref="O8:O71" si="4">+N8+M8+L8</f>
        <v>32858</v>
      </c>
      <c r="P8" s="15">
        <v>7872</v>
      </c>
      <c r="Q8" s="15">
        <v>11342</v>
      </c>
      <c r="R8" s="15">
        <v>13069.83</v>
      </c>
      <c r="S8" s="15">
        <f t="shared" si="0"/>
        <v>32283.83</v>
      </c>
      <c r="T8" s="15">
        <f t="shared" si="1"/>
        <v>137665.83000000002</v>
      </c>
    </row>
    <row r="9" spans="1:20" ht="15">
      <c r="A9" s="12">
        <v>3</v>
      </c>
      <c r="B9" s="13" t="s">
        <v>26</v>
      </c>
      <c r="C9" s="14" t="s">
        <v>27</v>
      </c>
      <c r="D9" s="15">
        <v>8838</v>
      </c>
      <c r="E9" s="15">
        <v>8832</v>
      </c>
      <c r="F9" s="15">
        <v>8836</v>
      </c>
      <c r="G9" s="16">
        <f t="shared" si="2"/>
        <v>26506</v>
      </c>
      <c r="H9" s="16">
        <v>9066</v>
      </c>
      <c r="I9" s="15">
        <v>5914</v>
      </c>
      <c r="J9" s="15">
        <v>5970</v>
      </c>
      <c r="K9" s="15">
        <f t="shared" si="3"/>
        <v>20950</v>
      </c>
      <c r="L9" s="15">
        <v>5720</v>
      </c>
      <c r="M9" s="15">
        <v>5746</v>
      </c>
      <c r="N9" s="15">
        <v>5724</v>
      </c>
      <c r="O9" s="15">
        <f t="shared" si="4"/>
        <v>17190</v>
      </c>
      <c r="P9" s="15">
        <v>5755</v>
      </c>
      <c r="Q9" s="15">
        <v>7254.83</v>
      </c>
      <c r="R9" s="15">
        <v>8036.69</v>
      </c>
      <c r="S9" s="15">
        <f t="shared" si="0"/>
        <v>21046.52</v>
      </c>
      <c r="T9" s="15">
        <f t="shared" si="1"/>
        <v>85692.52</v>
      </c>
    </row>
    <row r="10" spans="1:20" ht="15">
      <c r="A10" s="12">
        <v>4</v>
      </c>
      <c r="B10" s="13" t="s">
        <v>28</v>
      </c>
      <c r="C10" s="14" t="s">
        <v>29</v>
      </c>
      <c r="D10" s="15">
        <v>19035</v>
      </c>
      <c r="E10" s="15">
        <v>19035.5</v>
      </c>
      <c r="F10" s="15">
        <v>4000</v>
      </c>
      <c r="G10" s="16">
        <f t="shared" si="2"/>
        <v>42070.5</v>
      </c>
      <c r="H10" s="16">
        <v>14260</v>
      </c>
      <c r="I10" s="15">
        <v>13704</v>
      </c>
      <c r="J10" s="15">
        <v>13737</v>
      </c>
      <c r="K10" s="15">
        <f t="shared" si="3"/>
        <v>41701</v>
      </c>
      <c r="L10" s="15">
        <v>13310</v>
      </c>
      <c r="M10" s="15">
        <v>13252</v>
      </c>
      <c r="N10" s="15">
        <v>13256</v>
      </c>
      <c r="O10" s="15">
        <f t="shared" si="4"/>
        <v>39818</v>
      </c>
      <c r="P10" s="15">
        <v>13265</v>
      </c>
      <c r="Q10" s="15">
        <v>16774.466666666667</v>
      </c>
      <c r="R10" s="15">
        <v>18922.04</v>
      </c>
      <c r="S10" s="15">
        <f t="shared" si="0"/>
        <v>48961.506666666668</v>
      </c>
      <c r="T10" s="15">
        <f t="shared" si="1"/>
        <v>172551.00666666665</v>
      </c>
    </row>
    <row r="11" spans="1:20" ht="15">
      <c r="A11" s="12">
        <v>5</v>
      </c>
      <c r="B11" s="13" t="s">
        <v>30</v>
      </c>
      <c r="C11" s="14" t="s">
        <v>31</v>
      </c>
      <c r="D11" s="15">
        <v>12068</v>
      </c>
      <c r="E11" s="15">
        <v>12842</v>
      </c>
      <c r="F11" s="15">
        <v>10748</v>
      </c>
      <c r="G11" s="16">
        <f t="shared" si="2"/>
        <v>35658</v>
      </c>
      <c r="H11" s="16">
        <v>12996</v>
      </c>
      <c r="I11" s="15">
        <v>10800</v>
      </c>
      <c r="J11" s="15">
        <v>12490</v>
      </c>
      <c r="K11" s="15">
        <f t="shared" si="3"/>
        <v>36286</v>
      </c>
      <c r="L11" s="15">
        <v>10128</v>
      </c>
      <c r="M11" s="15">
        <v>10056</v>
      </c>
      <c r="N11" s="15">
        <v>10014</v>
      </c>
      <c r="O11" s="15">
        <f t="shared" si="4"/>
        <v>30198</v>
      </c>
      <c r="P11" s="15">
        <v>9900</v>
      </c>
      <c r="Q11" s="15">
        <v>12490</v>
      </c>
      <c r="R11" s="15">
        <v>12237.81</v>
      </c>
      <c r="S11" s="15">
        <f t="shared" si="0"/>
        <v>34627.81</v>
      </c>
      <c r="T11" s="15">
        <f t="shared" si="1"/>
        <v>136769.81</v>
      </c>
    </row>
    <row r="12" spans="1:20" ht="28.5">
      <c r="A12" s="12">
        <v>6</v>
      </c>
      <c r="B12" s="13" t="s">
        <v>32</v>
      </c>
      <c r="C12" s="14" t="s">
        <v>33</v>
      </c>
      <c r="D12" s="15">
        <v>9882</v>
      </c>
      <c r="E12" s="15">
        <v>9874</v>
      </c>
      <c r="F12" s="15">
        <v>9889</v>
      </c>
      <c r="G12" s="16">
        <f t="shared" si="2"/>
        <v>29645</v>
      </c>
      <c r="H12" s="16">
        <v>9577</v>
      </c>
      <c r="I12" s="15">
        <v>7998</v>
      </c>
      <c r="J12" s="15">
        <v>7970</v>
      </c>
      <c r="K12" s="15">
        <f t="shared" si="3"/>
        <v>25545</v>
      </c>
      <c r="L12" s="15">
        <v>7701.5</v>
      </c>
      <c r="M12" s="15">
        <v>7707.5</v>
      </c>
      <c r="N12" s="15">
        <v>7696.5</v>
      </c>
      <c r="O12" s="15">
        <f t="shared" si="4"/>
        <v>23105.5</v>
      </c>
      <c r="P12" s="15">
        <v>7707.5</v>
      </c>
      <c r="Q12" s="15">
        <v>9739.9466666666667</v>
      </c>
      <c r="R12" s="15">
        <v>10784.72</v>
      </c>
      <c r="S12" s="15">
        <f t="shared" si="0"/>
        <v>28232.166666666664</v>
      </c>
      <c r="T12" s="15">
        <f t="shared" si="1"/>
        <v>106527.66666666666</v>
      </c>
    </row>
    <row r="13" spans="1:20" s="22" customFormat="1" ht="15">
      <c r="A13" s="17">
        <v>7</v>
      </c>
      <c r="B13" s="18" t="s">
        <v>34</v>
      </c>
      <c r="C13" s="19" t="s">
        <v>35</v>
      </c>
      <c r="D13" s="20">
        <v>6920</v>
      </c>
      <c r="E13" s="20">
        <v>6825</v>
      </c>
      <c r="F13" s="20">
        <v>6928</v>
      </c>
      <c r="G13" s="21">
        <f t="shared" si="2"/>
        <v>20673</v>
      </c>
      <c r="H13" s="21">
        <v>6988</v>
      </c>
      <c r="I13" s="20">
        <v>6437</v>
      </c>
      <c r="J13" s="20">
        <v>6072</v>
      </c>
      <c r="K13" s="20">
        <f t="shared" si="3"/>
        <v>19497</v>
      </c>
      <c r="L13" s="20">
        <v>6050</v>
      </c>
      <c r="M13" s="20">
        <v>6158</v>
      </c>
      <c r="N13" s="20">
        <v>5910</v>
      </c>
      <c r="O13" s="20">
        <f t="shared" si="4"/>
        <v>18118</v>
      </c>
      <c r="P13" s="20">
        <v>6166</v>
      </c>
      <c r="Q13" s="20">
        <v>7630.0166666666673</v>
      </c>
      <c r="R13" s="20"/>
      <c r="S13" s="20">
        <f t="shared" si="0"/>
        <v>13796.016666666666</v>
      </c>
      <c r="T13" s="20">
        <f t="shared" si="1"/>
        <v>72084.016666666663</v>
      </c>
    </row>
    <row r="14" spans="1:20" ht="28.5">
      <c r="A14" s="12">
        <v>8</v>
      </c>
      <c r="B14" s="13" t="s">
        <v>36</v>
      </c>
      <c r="C14" s="14" t="s">
        <v>37</v>
      </c>
      <c r="D14" s="15">
        <v>14916</v>
      </c>
      <c r="E14" s="15">
        <v>14926</v>
      </c>
      <c r="F14" s="15">
        <v>14900</v>
      </c>
      <c r="G14" s="16">
        <f t="shared" si="2"/>
        <v>44742</v>
      </c>
      <c r="H14" s="16">
        <v>15006</v>
      </c>
      <c r="I14" s="15">
        <v>13764</v>
      </c>
      <c r="J14" s="15">
        <v>13764</v>
      </c>
      <c r="K14" s="15">
        <f t="shared" si="3"/>
        <v>42534</v>
      </c>
      <c r="L14" s="15">
        <v>13270</v>
      </c>
      <c r="M14" s="15">
        <v>13298.5</v>
      </c>
      <c r="N14" s="15">
        <v>13294</v>
      </c>
      <c r="O14" s="15">
        <f t="shared" si="4"/>
        <v>39862.5</v>
      </c>
      <c r="P14" s="15">
        <v>13264.5</v>
      </c>
      <c r="Q14" s="15">
        <v>13764</v>
      </c>
      <c r="R14" s="15">
        <v>18124.36</v>
      </c>
      <c r="S14" s="15">
        <f t="shared" si="0"/>
        <v>45152.86</v>
      </c>
      <c r="T14" s="15">
        <f t="shared" si="1"/>
        <v>172291.36</v>
      </c>
    </row>
    <row r="15" spans="1:20" ht="28.5">
      <c r="A15" s="12">
        <v>9</v>
      </c>
      <c r="B15" s="13" t="s">
        <v>38</v>
      </c>
      <c r="C15" s="14" t="s">
        <v>39</v>
      </c>
      <c r="D15" s="15">
        <v>9394.5</v>
      </c>
      <c r="E15" s="15">
        <v>17676</v>
      </c>
      <c r="F15" s="15">
        <v>13555.5</v>
      </c>
      <c r="G15" s="16">
        <f t="shared" si="2"/>
        <v>40626</v>
      </c>
      <c r="H15" s="16">
        <v>12463.5</v>
      </c>
      <c r="I15" s="15">
        <v>11340</v>
      </c>
      <c r="J15" s="15">
        <v>11308.5</v>
      </c>
      <c r="K15" s="15">
        <f t="shared" si="3"/>
        <v>35112</v>
      </c>
      <c r="L15" s="15">
        <v>10951.5</v>
      </c>
      <c r="M15" s="15">
        <v>10941</v>
      </c>
      <c r="N15" s="15">
        <v>10914</v>
      </c>
      <c r="O15" s="15">
        <f t="shared" si="4"/>
        <v>32806.5</v>
      </c>
      <c r="P15" s="15">
        <v>10951.5</v>
      </c>
      <c r="Q15" s="15">
        <v>13829.57</v>
      </c>
      <c r="R15" s="15">
        <v>15329.5</v>
      </c>
      <c r="S15" s="15">
        <f t="shared" si="0"/>
        <v>40110.57</v>
      </c>
      <c r="T15" s="15">
        <f t="shared" si="1"/>
        <v>148655.07</v>
      </c>
    </row>
    <row r="16" spans="1:20" ht="42.75">
      <c r="A16" s="12">
        <v>10</v>
      </c>
      <c r="B16" s="13" t="s">
        <v>40</v>
      </c>
      <c r="C16" s="14" t="s">
        <v>41</v>
      </c>
      <c r="D16" s="15">
        <v>4824</v>
      </c>
      <c r="E16" s="15">
        <v>4842</v>
      </c>
      <c r="F16" s="15">
        <v>4824</v>
      </c>
      <c r="G16" s="16">
        <f t="shared" si="2"/>
        <v>14490</v>
      </c>
      <c r="H16" s="16">
        <v>4560</v>
      </c>
      <c r="I16" s="15">
        <v>4878</v>
      </c>
      <c r="J16" s="15">
        <v>4758</v>
      </c>
      <c r="K16" s="15">
        <f t="shared" si="3"/>
        <v>14196</v>
      </c>
      <c r="L16" s="15">
        <v>1668</v>
      </c>
      <c r="M16" s="15">
        <v>5016</v>
      </c>
      <c r="N16" s="15">
        <v>6900</v>
      </c>
      <c r="O16" s="15">
        <f t="shared" si="4"/>
        <v>13584</v>
      </c>
      <c r="P16" s="15">
        <v>432</v>
      </c>
      <c r="Q16" s="15">
        <v>6053.6100000000006</v>
      </c>
      <c r="R16" s="15">
        <v>3108.57</v>
      </c>
      <c r="S16" s="15">
        <f t="shared" si="0"/>
        <v>9594.18</v>
      </c>
      <c r="T16" s="15">
        <f t="shared" si="1"/>
        <v>51864.18</v>
      </c>
    </row>
    <row r="17" spans="1:20" ht="15">
      <c r="A17" s="12">
        <v>11</v>
      </c>
      <c r="B17" s="13" t="s">
        <v>42</v>
      </c>
      <c r="C17" s="14" t="s">
        <v>43</v>
      </c>
      <c r="D17" s="15">
        <v>6592</v>
      </c>
      <c r="E17" s="15">
        <v>6586</v>
      </c>
      <c r="F17" s="15">
        <v>6576</v>
      </c>
      <c r="G17" s="16">
        <f t="shared" si="2"/>
        <v>19754</v>
      </c>
      <c r="H17" s="16">
        <v>6593</v>
      </c>
      <c r="I17" s="15">
        <v>6644</v>
      </c>
      <c r="J17" s="15">
        <v>6617</v>
      </c>
      <c r="K17" s="15">
        <f t="shared" si="3"/>
        <v>19854</v>
      </c>
      <c r="L17" s="15">
        <v>6388</v>
      </c>
      <c r="M17" s="15">
        <v>6207.5</v>
      </c>
      <c r="N17" s="15">
        <v>6576</v>
      </c>
      <c r="O17" s="15">
        <f t="shared" si="4"/>
        <v>19171.5</v>
      </c>
      <c r="P17" s="15">
        <v>3558</v>
      </c>
      <c r="Q17" s="15">
        <v>6644</v>
      </c>
      <c r="R17" s="15">
        <v>4477.3599999999997</v>
      </c>
      <c r="S17" s="15">
        <f t="shared" si="0"/>
        <v>14679.36</v>
      </c>
      <c r="T17" s="15">
        <f t="shared" si="1"/>
        <v>73458.86</v>
      </c>
    </row>
    <row r="18" spans="1:20" ht="15">
      <c r="A18" s="12">
        <v>12</v>
      </c>
      <c r="B18" s="13" t="s">
        <v>44</v>
      </c>
      <c r="C18" s="14" t="s">
        <v>45</v>
      </c>
      <c r="D18" s="15">
        <v>15981</v>
      </c>
      <c r="E18" s="15">
        <v>16012.5</v>
      </c>
      <c r="F18" s="15">
        <v>16002</v>
      </c>
      <c r="G18" s="16">
        <f t="shared" si="2"/>
        <v>47995.5</v>
      </c>
      <c r="H18" s="16">
        <v>16390.5</v>
      </c>
      <c r="I18" s="15">
        <v>15529.5</v>
      </c>
      <c r="J18" s="15">
        <v>15508.5</v>
      </c>
      <c r="K18" s="15">
        <f t="shared" si="3"/>
        <v>47428.5</v>
      </c>
      <c r="L18" s="15">
        <v>14973</v>
      </c>
      <c r="M18" s="15">
        <v>14962.5</v>
      </c>
      <c r="N18" s="15">
        <v>15004</v>
      </c>
      <c r="O18" s="15">
        <f t="shared" si="4"/>
        <v>44939.5</v>
      </c>
      <c r="P18" s="15">
        <v>14962.5</v>
      </c>
      <c r="Q18" s="15">
        <v>18941.149999999998</v>
      </c>
      <c r="R18" s="15">
        <v>20984.23</v>
      </c>
      <c r="S18" s="15">
        <f t="shared" si="0"/>
        <v>54887.88</v>
      </c>
      <c r="T18" s="15">
        <f t="shared" si="1"/>
        <v>195251.38</v>
      </c>
    </row>
    <row r="19" spans="1:20" ht="15">
      <c r="A19" s="12">
        <v>13</v>
      </c>
      <c r="B19" s="13" t="s">
        <v>46</v>
      </c>
      <c r="C19" s="14" t="s">
        <v>47</v>
      </c>
      <c r="D19" s="15">
        <v>16736</v>
      </c>
      <c r="E19" s="15">
        <v>16754</v>
      </c>
      <c r="F19" s="15">
        <v>16766</v>
      </c>
      <c r="G19" s="16">
        <f t="shared" si="2"/>
        <v>50256</v>
      </c>
      <c r="H19" s="16">
        <v>16500</v>
      </c>
      <c r="I19" s="15">
        <v>13100</v>
      </c>
      <c r="J19" s="15">
        <v>12980</v>
      </c>
      <c r="K19" s="15">
        <f t="shared" si="3"/>
        <v>42580</v>
      </c>
      <c r="L19" s="15">
        <v>12804</v>
      </c>
      <c r="M19" s="15">
        <v>11018</v>
      </c>
      <c r="N19" s="15">
        <v>12672</v>
      </c>
      <c r="O19" s="15">
        <f t="shared" si="4"/>
        <v>36494</v>
      </c>
      <c r="P19" s="15">
        <v>11376</v>
      </c>
      <c r="Q19" s="15">
        <v>13100</v>
      </c>
      <c r="R19" s="15">
        <v>17278.150000000001</v>
      </c>
      <c r="S19" s="15">
        <f t="shared" si="0"/>
        <v>41754.15</v>
      </c>
      <c r="T19" s="15">
        <f t="shared" si="1"/>
        <v>171084.15</v>
      </c>
    </row>
    <row r="20" spans="1:20" ht="15">
      <c r="A20" s="12">
        <v>14</v>
      </c>
      <c r="B20" s="13" t="s">
        <v>48</v>
      </c>
      <c r="C20" s="14" t="s">
        <v>49</v>
      </c>
      <c r="D20" s="15">
        <v>35056</v>
      </c>
      <c r="E20" s="15">
        <v>15050</v>
      </c>
      <c r="F20" s="15">
        <v>1050</v>
      </c>
      <c r="G20" s="16">
        <f t="shared" si="2"/>
        <v>51156</v>
      </c>
      <c r="H20" s="16">
        <v>18186</v>
      </c>
      <c r="I20" s="15">
        <v>22618</v>
      </c>
      <c r="J20" s="15">
        <v>10588</v>
      </c>
      <c r="K20" s="15">
        <f t="shared" si="3"/>
        <v>51392</v>
      </c>
      <c r="L20" s="15">
        <v>34001</v>
      </c>
      <c r="M20" s="15">
        <v>10030</v>
      </c>
      <c r="N20" s="15">
        <v>4024</v>
      </c>
      <c r="O20" s="15">
        <f t="shared" si="4"/>
        <v>48055</v>
      </c>
      <c r="P20" s="15">
        <v>30022</v>
      </c>
      <c r="Q20" s="15">
        <v>22093.590000000004</v>
      </c>
      <c r="R20" s="15">
        <v>7165.18</v>
      </c>
      <c r="S20" s="15">
        <f t="shared" si="0"/>
        <v>59280.770000000004</v>
      </c>
      <c r="T20" s="15">
        <f t="shared" si="1"/>
        <v>209883.77000000002</v>
      </c>
    </row>
    <row r="21" spans="1:20" ht="15">
      <c r="A21" s="12">
        <v>15</v>
      </c>
      <c r="B21" s="13" t="s">
        <v>50</v>
      </c>
      <c r="C21" s="14" t="s">
        <v>51</v>
      </c>
      <c r="D21" s="15">
        <v>18442</v>
      </c>
      <c r="E21" s="15">
        <v>18462</v>
      </c>
      <c r="F21" s="15">
        <v>18470</v>
      </c>
      <c r="G21" s="16">
        <f t="shared" si="2"/>
        <v>55374</v>
      </c>
      <c r="H21" s="16">
        <v>18850</v>
      </c>
      <c r="I21" s="15">
        <v>14744</v>
      </c>
      <c r="J21" s="15">
        <v>14294</v>
      </c>
      <c r="K21" s="15">
        <f t="shared" si="3"/>
        <v>47888</v>
      </c>
      <c r="L21" s="15">
        <v>14056</v>
      </c>
      <c r="M21" s="15">
        <v>14172</v>
      </c>
      <c r="N21" s="15">
        <v>14225</v>
      </c>
      <c r="O21" s="15">
        <f t="shared" si="4"/>
        <v>42453</v>
      </c>
      <c r="P21" s="15">
        <v>15028</v>
      </c>
      <c r="Q21" s="15">
        <v>18016.976666666666</v>
      </c>
      <c r="R21" s="15">
        <v>19951.59</v>
      </c>
      <c r="S21" s="15">
        <f t="shared" si="0"/>
        <v>52996.566666666666</v>
      </c>
      <c r="T21" s="15">
        <f t="shared" si="1"/>
        <v>198711.56666666665</v>
      </c>
    </row>
    <row r="22" spans="1:20" ht="15">
      <c r="A22" s="12">
        <v>16</v>
      </c>
      <c r="B22" s="13" t="s">
        <v>52</v>
      </c>
      <c r="C22" s="14" t="s">
        <v>53</v>
      </c>
      <c r="D22" s="15">
        <v>2576</v>
      </c>
      <c r="E22" s="15">
        <v>2056</v>
      </c>
      <c r="F22" s="15">
        <v>1796</v>
      </c>
      <c r="G22" s="16">
        <f t="shared" si="2"/>
        <v>6428</v>
      </c>
      <c r="H22" s="16">
        <v>5228</v>
      </c>
      <c r="I22" s="15">
        <v>3438</v>
      </c>
      <c r="J22" s="15">
        <v>3180</v>
      </c>
      <c r="K22" s="15">
        <f t="shared" si="3"/>
        <v>11846</v>
      </c>
      <c r="L22" s="15">
        <v>3044</v>
      </c>
      <c r="M22" s="15">
        <v>2784</v>
      </c>
      <c r="N22" s="15">
        <v>3332</v>
      </c>
      <c r="O22" s="15">
        <f t="shared" si="4"/>
        <v>9160</v>
      </c>
      <c r="P22" s="15">
        <v>2660</v>
      </c>
      <c r="Q22" s="15">
        <v>3438</v>
      </c>
      <c r="R22" s="15">
        <v>3877.14</v>
      </c>
      <c r="S22" s="15">
        <f t="shared" si="0"/>
        <v>9975.14</v>
      </c>
      <c r="T22" s="15">
        <f t="shared" si="1"/>
        <v>37409.14</v>
      </c>
    </row>
    <row r="23" spans="1:20" ht="15">
      <c r="A23" s="12">
        <v>17</v>
      </c>
      <c r="B23" s="13" t="s">
        <v>54</v>
      </c>
      <c r="C23" s="14" t="s">
        <v>55</v>
      </c>
      <c r="D23" s="15">
        <v>9116</v>
      </c>
      <c r="E23" s="15">
        <v>9114.5</v>
      </c>
      <c r="F23" s="15">
        <v>9121</v>
      </c>
      <c r="G23" s="16">
        <f t="shared" si="2"/>
        <v>27351.5</v>
      </c>
      <c r="H23" s="16">
        <v>8694</v>
      </c>
      <c r="I23" s="15">
        <v>7849</v>
      </c>
      <c r="J23" s="15">
        <v>3818</v>
      </c>
      <c r="K23" s="15">
        <f t="shared" si="3"/>
        <v>20361</v>
      </c>
      <c r="L23" s="15">
        <v>5620</v>
      </c>
      <c r="M23" s="15">
        <v>5622.5</v>
      </c>
      <c r="N23" s="15">
        <v>5616</v>
      </c>
      <c r="O23" s="15">
        <f t="shared" si="4"/>
        <v>16858.5</v>
      </c>
      <c r="P23" s="15">
        <v>5628</v>
      </c>
      <c r="Q23" s="15">
        <v>7849</v>
      </c>
      <c r="R23" s="15">
        <v>7143.1</v>
      </c>
      <c r="S23" s="15">
        <f t="shared" si="0"/>
        <v>20620.099999999999</v>
      </c>
      <c r="T23" s="15">
        <f t="shared" si="1"/>
        <v>85191.1</v>
      </c>
    </row>
    <row r="24" spans="1:20" ht="15">
      <c r="A24" s="12">
        <v>18</v>
      </c>
      <c r="B24" s="13" t="s">
        <v>56</v>
      </c>
      <c r="C24" s="14" t="s">
        <v>57</v>
      </c>
      <c r="D24" s="15">
        <v>9146</v>
      </c>
      <c r="E24" s="15">
        <v>9098</v>
      </c>
      <c r="F24" s="15">
        <v>9160</v>
      </c>
      <c r="G24" s="16">
        <f t="shared" si="2"/>
        <v>27404</v>
      </c>
      <c r="H24" s="16">
        <v>9430</v>
      </c>
      <c r="I24" s="15">
        <v>8424</v>
      </c>
      <c r="J24" s="15">
        <v>8430</v>
      </c>
      <c r="K24" s="15">
        <f t="shared" si="3"/>
        <v>26284</v>
      </c>
      <c r="L24" s="15">
        <v>0</v>
      </c>
      <c r="M24" s="15">
        <v>14604</v>
      </c>
      <c r="N24" s="15">
        <v>9890</v>
      </c>
      <c r="O24" s="15">
        <f t="shared" si="4"/>
        <v>24494</v>
      </c>
      <c r="P24" s="15">
        <v>8134</v>
      </c>
      <c r="Q24" s="15">
        <v>14604</v>
      </c>
      <c r="R24" s="15">
        <v>8159.21</v>
      </c>
      <c r="S24" s="15">
        <f t="shared" si="0"/>
        <v>30897.21</v>
      </c>
      <c r="T24" s="15">
        <f t="shared" si="1"/>
        <v>109079.20999999999</v>
      </c>
    </row>
    <row r="25" spans="1:20" ht="15">
      <c r="A25" s="12">
        <v>19</v>
      </c>
      <c r="B25" s="13" t="s">
        <v>58</v>
      </c>
      <c r="C25" s="14" t="s">
        <v>59</v>
      </c>
      <c r="D25" s="15">
        <v>8832</v>
      </c>
      <c r="E25" s="15">
        <v>8843</v>
      </c>
      <c r="F25" s="15">
        <v>8554</v>
      </c>
      <c r="G25" s="16">
        <f t="shared" si="2"/>
        <v>26229</v>
      </c>
      <c r="H25" s="16">
        <v>8316</v>
      </c>
      <c r="I25" s="15">
        <v>9904</v>
      </c>
      <c r="J25" s="15">
        <v>9180</v>
      </c>
      <c r="K25" s="15">
        <f t="shared" si="3"/>
        <v>27400</v>
      </c>
      <c r="L25" s="15">
        <v>8847</v>
      </c>
      <c r="M25" s="15">
        <v>8867</v>
      </c>
      <c r="N25" s="15">
        <v>8842</v>
      </c>
      <c r="O25" s="15">
        <f t="shared" si="4"/>
        <v>26556</v>
      </c>
      <c r="P25" s="15">
        <v>8050</v>
      </c>
      <c r="Q25" s="15">
        <v>9904</v>
      </c>
      <c r="R25" s="15">
        <v>11313.96</v>
      </c>
      <c r="S25" s="15">
        <f t="shared" si="0"/>
        <v>29267.96</v>
      </c>
      <c r="T25" s="15">
        <f t="shared" si="1"/>
        <v>109452.95999999999</v>
      </c>
    </row>
    <row r="26" spans="1:20" s="22" customFormat="1" ht="28.5">
      <c r="A26" s="12">
        <v>20</v>
      </c>
      <c r="B26" s="18" t="s">
        <v>60</v>
      </c>
      <c r="C26" s="19" t="s">
        <v>61</v>
      </c>
      <c r="D26" s="20">
        <v>4528</v>
      </c>
      <c r="E26" s="20">
        <v>4008</v>
      </c>
      <c r="F26" s="20">
        <v>5908</v>
      </c>
      <c r="G26" s="21">
        <f t="shared" si="2"/>
        <v>14444</v>
      </c>
      <c r="H26" s="21">
        <v>4444</v>
      </c>
      <c r="I26" s="20">
        <v>3460</v>
      </c>
      <c r="J26" s="20">
        <v>3426</v>
      </c>
      <c r="K26" s="20">
        <f t="shared" si="3"/>
        <v>11330</v>
      </c>
      <c r="L26" s="20">
        <v>7406</v>
      </c>
      <c r="M26" s="20">
        <v>0</v>
      </c>
      <c r="N26" s="20"/>
      <c r="O26" s="20">
        <f t="shared" si="4"/>
        <v>7406</v>
      </c>
      <c r="P26" s="15"/>
      <c r="Q26" s="20">
        <v>0</v>
      </c>
      <c r="R26" s="20">
        <v>0</v>
      </c>
      <c r="S26" s="20">
        <f t="shared" si="0"/>
        <v>0</v>
      </c>
      <c r="T26" s="20">
        <f t="shared" si="1"/>
        <v>33180</v>
      </c>
    </row>
    <row r="27" spans="1:20" ht="15">
      <c r="A27" s="12">
        <v>21</v>
      </c>
      <c r="B27" s="13" t="s">
        <v>62</v>
      </c>
      <c r="C27" s="14" t="s">
        <v>63</v>
      </c>
      <c r="D27" s="15">
        <v>9988</v>
      </c>
      <c r="E27" s="15">
        <v>11076.5</v>
      </c>
      <c r="F27" s="15">
        <v>10537</v>
      </c>
      <c r="G27" s="16">
        <f t="shared" si="2"/>
        <v>31601.5</v>
      </c>
      <c r="H27" s="16">
        <v>10739</v>
      </c>
      <c r="I27" s="15">
        <v>9450</v>
      </c>
      <c r="J27" s="15">
        <v>9384</v>
      </c>
      <c r="K27" s="15">
        <f t="shared" si="3"/>
        <v>29573</v>
      </c>
      <c r="L27" s="15">
        <v>9138</v>
      </c>
      <c r="M27" s="15">
        <v>9078</v>
      </c>
      <c r="N27" s="15">
        <v>9100</v>
      </c>
      <c r="O27" s="15">
        <f t="shared" si="4"/>
        <v>27316</v>
      </c>
      <c r="P27" s="15">
        <v>9099</v>
      </c>
      <c r="Q27" s="15">
        <v>11506.163333333334</v>
      </c>
      <c r="R27" s="15">
        <v>12729.76</v>
      </c>
      <c r="S27" s="15">
        <f t="shared" si="0"/>
        <v>33334.923333333332</v>
      </c>
      <c r="T27" s="15">
        <f t="shared" si="1"/>
        <v>121825.42333333334</v>
      </c>
    </row>
    <row r="28" spans="1:20" ht="15">
      <c r="A28" s="12">
        <v>22</v>
      </c>
      <c r="B28" s="13" t="s">
        <v>64</v>
      </c>
      <c r="C28" s="14" t="s">
        <v>65</v>
      </c>
      <c r="D28" s="15">
        <v>10820</v>
      </c>
      <c r="E28" s="15">
        <v>10846</v>
      </c>
      <c r="F28" s="15">
        <v>10864</v>
      </c>
      <c r="G28" s="16">
        <f t="shared" si="2"/>
        <v>32530</v>
      </c>
      <c r="H28" s="16">
        <v>10718</v>
      </c>
      <c r="I28" s="15">
        <v>11780</v>
      </c>
      <c r="J28" s="15">
        <v>11790</v>
      </c>
      <c r="K28" s="15">
        <f t="shared" si="3"/>
        <v>34288</v>
      </c>
      <c r="L28" s="15">
        <v>10912</v>
      </c>
      <c r="M28" s="15">
        <v>11850</v>
      </c>
      <c r="N28" s="15">
        <v>11390</v>
      </c>
      <c r="O28" s="15">
        <f t="shared" si="4"/>
        <v>34152</v>
      </c>
      <c r="P28" s="15">
        <v>11358</v>
      </c>
      <c r="Q28" s="15">
        <v>14392.916666666668</v>
      </c>
      <c r="R28" s="15">
        <v>15930.69</v>
      </c>
      <c r="S28" s="15">
        <f t="shared" si="0"/>
        <v>41681.606666666667</v>
      </c>
      <c r="T28" s="15">
        <f t="shared" si="1"/>
        <v>142651.60666666666</v>
      </c>
    </row>
    <row r="29" spans="1:20" ht="15">
      <c r="A29" s="12">
        <v>23</v>
      </c>
      <c r="B29" s="13" t="s">
        <v>66</v>
      </c>
      <c r="C29" s="14" t="s">
        <v>67</v>
      </c>
      <c r="D29" s="15">
        <v>12907.5</v>
      </c>
      <c r="E29" s="15">
        <v>12951</v>
      </c>
      <c r="F29" s="15">
        <v>12916</v>
      </c>
      <c r="G29" s="16">
        <f t="shared" si="2"/>
        <v>38774.5</v>
      </c>
      <c r="H29" s="16">
        <v>12878</v>
      </c>
      <c r="I29" s="15">
        <v>12735.5</v>
      </c>
      <c r="J29" s="15">
        <v>12682</v>
      </c>
      <c r="K29" s="15">
        <f t="shared" si="3"/>
        <v>38295.5</v>
      </c>
      <c r="L29" s="15">
        <v>12240.5</v>
      </c>
      <c r="M29" s="15">
        <v>12215</v>
      </c>
      <c r="N29" s="15">
        <v>12257.5</v>
      </c>
      <c r="O29" s="15">
        <f t="shared" si="4"/>
        <v>36713</v>
      </c>
      <c r="P29" s="15">
        <v>12258</v>
      </c>
      <c r="Q29" s="15">
        <v>15500.27</v>
      </c>
      <c r="R29" s="15">
        <v>17153.13</v>
      </c>
      <c r="S29" s="15">
        <f t="shared" si="0"/>
        <v>44911.4</v>
      </c>
      <c r="T29" s="15">
        <f t="shared" si="1"/>
        <v>158694.39999999999</v>
      </c>
    </row>
    <row r="30" spans="1:20" ht="15">
      <c r="A30" s="12">
        <v>24</v>
      </c>
      <c r="B30" s="13" t="s">
        <v>68</v>
      </c>
      <c r="C30" s="14" t="s">
        <v>69</v>
      </c>
      <c r="D30" s="15">
        <v>17650</v>
      </c>
      <c r="E30" s="15">
        <v>17662</v>
      </c>
      <c r="F30" s="15">
        <v>17668</v>
      </c>
      <c r="G30" s="16">
        <f t="shared" si="2"/>
        <v>52980</v>
      </c>
      <c r="H30" s="16">
        <v>18820.5</v>
      </c>
      <c r="I30" s="15">
        <v>16435</v>
      </c>
      <c r="J30" s="15">
        <v>16500</v>
      </c>
      <c r="K30" s="15">
        <f t="shared" si="3"/>
        <v>51755.5</v>
      </c>
      <c r="L30" s="15">
        <v>15894</v>
      </c>
      <c r="M30" s="15">
        <v>15886</v>
      </c>
      <c r="N30" s="15">
        <v>15916</v>
      </c>
      <c r="O30" s="15">
        <f t="shared" si="4"/>
        <v>47696</v>
      </c>
      <c r="P30" s="15">
        <v>15892</v>
      </c>
      <c r="Q30" s="15">
        <v>20101.7</v>
      </c>
      <c r="R30" s="15">
        <v>22210.84</v>
      </c>
      <c r="S30" s="15">
        <f t="shared" si="0"/>
        <v>58204.54</v>
      </c>
      <c r="T30" s="15">
        <f t="shared" si="1"/>
        <v>210636.04</v>
      </c>
    </row>
    <row r="31" spans="1:20" ht="15">
      <c r="A31" s="12">
        <v>25</v>
      </c>
      <c r="B31" s="13" t="s">
        <v>70</v>
      </c>
      <c r="C31" s="14" t="s">
        <v>71</v>
      </c>
      <c r="D31" s="15">
        <v>9279</v>
      </c>
      <c r="E31" s="15">
        <v>9813.5</v>
      </c>
      <c r="F31" s="15">
        <v>9353</v>
      </c>
      <c r="G31" s="16">
        <f t="shared" si="2"/>
        <v>28445.5</v>
      </c>
      <c r="H31" s="16">
        <v>10221</v>
      </c>
      <c r="I31" s="15">
        <v>11492</v>
      </c>
      <c r="J31" s="15">
        <v>13184</v>
      </c>
      <c r="K31" s="15">
        <f t="shared" si="3"/>
        <v>34897</v>
      </c>
      <c r="L31" s="15">
        <v>13616</v>
      </c>
      <c r="M31" s="15">
        <v>12436</v>
      </c>
      <c r="N31" s="15">
        <v>9431.5</v>
      </c>
      <c r="O31" s="15">
        <f t="shared" si="4"/>
        <v>35483.5</v>
      </c>
      <c r="P31" s="15">
        <v>13906.5</v>
      </c>
      <c r="Q31" s="15">
        <v>13906.5</v>
      </c>
      <c r="R31" s="15">
        <v>10971.94</v>
      </c>
      <c r="S31" s="15">
        <f t="shared" si="0"/>
        <v>38784.94</v>
      </c>
      <c r="T31" s="15">
        <f t="shared" si="1"/>
        <v>137610.94</v>
      </c>
    </row>
    <row r="32" spans="1:20" ht="15">
      <c r="A32" s="12">
        <v>26</v>
      </c>
      <c r="B32" s="13" t="s">
        <v>72</v>
      </c>
      <c r="C32" s="14" t="s">
        <v>73</v>
      </c>
      <c r="D32" s="15">
        <v>10652</v>
      </c>
      <c r="E32" s="15">
        <v>10715</v>
      </c>
      <c r="F32" s="15">
        <v>10683</v>
      </c>
      <c r="G32" s="16">
        <f t="shared" si="2"/>
        <v>32050</v>
      </c>
      <c r="H32" s="16">
        <v>10856</v>
      </c>
      <c r="I32" s="15">
        <v>10335</v>
      </c>
      <c r="J32" s="15">
        <v>10304</v>
      </c>
      <c r="K32" s="15">
        <f t="shared" si="3"/>
        <v>31495</v>
      </c>
      <c r="L32" s="15">
        <v>9942</v>
      </c>
      <c r="M32" s="15">
        <v>9972</v>
      </c>
      <c r="N32" s="15">
        <v>9958</v>
      </c>
      <c r="O32" s="15">
        <f t="shared" si="4"/>
        <v>29872</v>
      </c>
      <c r="P32" s="15">
        <v>9954</v>
      </c>
      <c r="Q32" s="15">
        <v>12590.443333333333</v>
      </c>
      <c r="R32" s="15">
        <v>13926.44</v>
      </c>
      <c r="S32" s="15">
        <f t="shared" si="0"/>
        <v>36470.883333333331</v>
      </c>
      <c r="T32" s="15">
        <f t="shared" si="1"/>
        <v>129887.88333333333</v>
      </c>
    </row>
    <row r="33" spans="1:20" ht="15">
      <c r="A33" s="12">
        <v>27</v>
      </c>
      <c r="B33" s="13" t="s">
        <v>74</v>
      </c>
      <c r="C33" s="14" t="s">
        <v>75</v>
      </c>
      <c r="D33" s="15">
        <v>9959.5</v>
      </c>
      <c r="E33" s="15">
        <v>10792</v>
      </c>
      <c r="F33" s="15">
        <v>10046.5</v>
      </c>
      <c r="G33" s="16">
        <f t="shared" si="2"/>
        <v>30798</v>
      </c>
      <c r="H33" s="16">
        <v>7848</v>
      </c>
      <c r="I33" s="15">
        <v>10092</v>
      </c>
      <c r="J33" s="15">
        <v>7993.5</v>
      </c>
      <c r="K33" s="15">
        <f t="shared" si="3"/>
        <v>25933.5</v>
      </c>
      <c r="L33" s="15">
        <v>7264.5</v>
      </c>
      <c r="M33" s="15">
        <v>7381.5</v>
      </c>
      <c r="N33" s="15">
        <v>8023.5</v>
      </c>
      <c r="O33" s="15">
        <f t="shared" si="4"/>
        <v>22669.5</v>
      </c>
      <c r="P33" s="15">
        <v>7536</v>
      </c>
      <c r="Q33" s="15">
        <v>10092</v>
      </c>
      <c r="R33" s="15">
        <v>9108.82</v>
      </c>
      <c r="S33" s="15">
        <f t="shared" si="0"/>
        <v>26736.82</v>
      </c>
      <c r="T33" s="15">
        <f t="shared" si="1"/>
        <v>106137.82</v>
      </c>
    </row>
    <row r="34" spans="1:20" ht="15">
      <c r="A34" s="12">
        <v>28</v>
      </c>
      <c r="B34" s="13" t="s">
        <v>76</v>
      </c>
      <c r="C34" s="14" t="s">
        <v>77</v>
      </c>
      <c r="D34" s="15">
        <v>6960</v>
      </c>
      <c r="E34" s="15">
        <v>6952</v>
      </c>
      <c r="F34" s="15">
        <v>6960</v>
      </c>
      <c r="G34" s="16">
        <f t="shared" si="2"/>
        <v>20872</v>
      </c>
      <c r="H34" s="16">
        <v>7238</v>
      </c>
      <c r="I34" s="15">
        <v>7140</v>
      </c>
      <c r="J34" s="15">
        <v>6504</v>
      </c>
      <c r="K34" s="15">
        <f t="shared" si="3"/>
        <v>20882</v>
      </c>
      <c r="L34" s="15">
        <v>6120</v>
      </c>
      <c r="M34" s="15">
        <v>6000</v>
      </c>
      <c r="N34" s="15">
        <v>6900</v>
      </c>
      <c r="O34" s="15">
        <f t="shared" si="4"/>
        <v>19020</v>
      </c>
      <c r="P34" s="15">
        <v>6410</v>
      </c>
      <c r="Q34" s="15">
        <v>8044.32</v>
      </c>
      <c r="R34" s="15">
        <v>8873.08</v>
      </c>
      <c r="S34" s="15">
        <f t="shared" si="0"/>
        <v>23327.4</v>
      </c>
      <c r="T34" s="15">
        <f t="shared" si="1"/>
        <v>84101.4</v>
      </c>
    </row>
    <row r="35" spans="1:20" ht="15">
      <c r="A35" s="12">
        <v>29</v>
      </c>
      <c r="B35" s="13" t="s">
        <v>78</v>
      </c>
      <c r="C35" s="14" t="s">
        <v>79</v>
      </c>
      <c r="D35" s="15">
        <v>6048</v>
      </c>
      <c r="E35" s="15">
        <v>6043</v>
      </c>
      <c r="F35" s="15">
        <v>6063</v>
      </c>
      <c r="G35" s="16">
        <f t="shared" si="2"/>
        <v>18154</v>
      </c>
      <c r="H35" s="16">
        <v>5778</v>
      </c>
      <c r="I35" s="15">
        <v>5338.5</v>
      </c>
      <c r="J35" s="15">
        <v>5349</v>
      </c>
      <c r="K35" s="15">
        <f t="shared" si="3"/>
        <v>16465.5</v>
      </c>
      <c r="L35" s="15">
        <v>5164.5</v>
      </c>
      <c r="M35" s="15">
        <v>5157.5</v>
      </c>
      <c r="N35" s="15">
        <v>5167.5</v>
      </c>
      <c r="O35" s="15">
        <f t="shared" si="4"/>
        <v>15489.5</v>
      </c>
      <c r="P35" s="15">
        <v>5161.5</v>
      </c>
      <c r="Q35" s="15">
        <v>6527.49</v>
      </c>
      <c r="R35" s="15">
        <v>7233.67</v>
      </c>
      <c r="S35" s="15">
        <f t="shared" si="0"/>
        <v>18922.66</v>
      </c>
      <c r="T35" s="15">
        <f t="shared" si="1"/>
        <v>69031.66</v>
      </c>
    </row>
    <row r="36" spans="1:20" ht="15">
      <c r="A36" s="12">
        <v>30</v>
      </c>
      <c r="B36" s="13" t="s">
        <v>80</v>
      </c>
      <c r="C36" s="14" t="s">
        <v>81</v>
      </c>
      <c r="D36" s="15">
        <v>5097</v>
      </c>
      <c r="E36" s="15">
        <v>8236</v>
      </c>
      <c r="F36" s="15">
        <v>8086</v>
      </c>
      <c r="G36" s="16">
        <f t="shared" si="2"/>
        <v>21419</v>
      </c>
      <c r="H36" s="16">
        <v>8443</v>
      </c>
      <c r="I36" s="15">
        <v>8934</v>
      </c>
      <c r="J36" s="15">
        <v>8909</v>
      </c>
      <c r="K36" s="15">
        <f t="shared" si="3"/>
        <v>26286</v>
      </c>
      <c r="L36" s="15">
        <v>8609</v>
      </c>
      <c r="M36" s="15">
        <v>8632</v>
      </c>
      <c r="N36" s="15">
        <v>5663</v>
      </c>
      <c r="O36" s="15">
        <f t="shared" si="4"/>
        <v>22904</v>
      </c>
      <c r="P36" s="15">
        <v>9614</v>
      </c>
      <c r="Q36" s="15">
        <v>9614</v>
      </c>
      <c r="R36" s="15">
        <v>11090.88</v>
      </c>
      <c r="S36" s="15">
        <f t="shared" si="0"/>
        <v>30318.879999999997</v>
      </c>
      <c r="T36" s="15">
        <f t="shared" si="1"/>
        <v>100927.88</v>
      </c>
    </row>
    <row r="37" spans="1:20" ht="15">
      <c r="A37" s="12">
        <v>31</v>
      </c>
      <c r="B37" s="13" t="s">
        <v>82</v>
      </c>
      <c r="C37" s="14" t="s">
        <v>83</v>
      </c>
      <c r="D37" s="15">
        <v>7698</v>
      </c>
      <c r="E37" s="15">
        <v>7710</v>
      </c>
      <c r="F37" s="15">
        <v>7734</v>
      </c>
      <c r="G37" s="16">
        <f t="shared" si="2"/>
        <v>23142</v>
      </c>
      <c r="H37" s="16">
        <v>7938</v>
      </c>
      <c r="I37" s="15">
        <v>7506</v>
      </c>
      <c r="J37" s="15">
        <v>7524</v>
      </c>
      <c r="K37" s="15">
        <f t="shared" si="3"/>
        <v>22968</v>
      </c>
      <c r="L37" s="15">
        <v>7248</v>
      </c>
      <c r="M37" s="15">
        <v>7242</v>
      </c>
      <c r="N37" s="15">
        <v>7278</v>
      </c>
      <c r="O37" s="15">
        <f t="shared" si="4"/>
        <v>21768</v>
      </c>
      <c r="P37" s="15">
        <v>7260</v>
      </c>
      <c r="Q37" s="15">
        <v>9179.58</v>
      </c>
      <c r="R37" s="15">
        <v>10158.19</v>
      </c>
      <c r="S37" s="15">
        <f t="shared" si="0"/>
        <v>26597.77</v>
      </c>
      <c r="T37" s="15">
        <f t="shared" si="1"/>
        <v>94475.77</v>
      </c>
    </row>
    <row r="38" spans="1:20" ht="15">
      <c r="A38" s="12">
        <v>32</v>
      </c>
      <c r="B38" s="13" t="s">
        <v>84</v>
      </c>
      <c r="C38" s="14" t="s">
        <v>85</v>
      </c>
      <c r="D38" s="15">
        <v>14510</v>
      </c>
      <c r="E38" s="15">
        <v>14634</v>
      </c>
      <c r="F38" s="15">
        <v>14787.5</v>
      </c>
      <c r="G38" s="16">
        <f t="shared" si="2"/>
        <v>43931.5</v>
      </c>
      <c r="H38" s="16">
        <v>15222</v>
      </c>
      <c r="I38" s="15">
        <v>15563</v>
      </c>
      <c r="J38" s="15">
        <v>15508</v>
      </c>
      <c r="K38" s="15">
        <f t="shared" si="3"/>
        <v>46293</v>
      </c>
      <c r="L38" s="15">
        <v>14945</v>
      </c>
      <c r="M38" s="15">
        <v>9903.5</v>
      </c>
      <c r="N38" s="15">
        <v>14849.5</v>
      </c>
      <c r="O38" s="15">
        <f t="shared" si="4"/>
        <v>39698</v>
      </c>
      <c r="P38" s="15">
        <v>14887</v>
      </c>
      <c r="Q38" s="15">
        <v>15563</v>
      </c>
      <c r="R38" s="15">
        <v>20826.62</v>
      </c>
      <c r="S38" s="15">
        <f t="shared" si="0"/>
        <v>51276.619999999995</v>
      </c>
      <c r="T38" s="15">
        <f t="shared" si="1"/>
        <v>181199.12</v>
      </c>
    </row>
    <row r="39" spans="1:20" ht="15">
      <c r="A39" s="12">
        <v>33</v>
      </c>
      <c r="B39" s="13" t="s">
        <v>86</v>
      </c>
      <c r="C39" s="14" t="s">
        <v>87</v>
      </c>
      <c r="D39" s="15">
        <v>4494</v>
      </c>
      <c r="E39" s="15">
        <v>7610</v>
      </c>
      <c r="F39" s="15">
        <v>9528</v>
      </c>
      <c r="G39" s="16">
        <f t="shared" si="2"/>
        <v>21632</v>
      </c>
      <c r="H39" s="16">
        <v>8200</v>
      </c>
      <c r="I39" s="15">
        <v>17780.5</v>
      </c>
      <c r="J39" s="15">
        <v>9606</v>
      </c>
      <c r="K39" s="15">
        <f t="shared" si="3"/>
        <v>35586.5</v>
      </c>
      <c r="L39" s="15">
        <v>13446</v>
      </c>
      <c r="M39" s="15">
        <v>1500</v>
      </c>
      <c r="N39" s="15">
        <v>4767</v>
      </c>
      <c r="O39" s="15">
        <f t="shared" si="4"/>
        <v>19713</v>
      </c>
      <c r="P39" s="15">
        <v>9696</v>
      </c>
      <c r="Q39" s="15">
        <v>14871.713333333333</v>
      </c>
      <c r="R39" s="15">
        <v>6368.89</v>
      </c>
      <c r="S39" s="15">
        <f t="shared" si="0"/>
        <v>30936.603333333333</v>
      </c>
      <c r="T39" s="15">
        <f t="shared" si="1"/>
        <v>107868.10333333333</v>
      </c>
    </row>
    <row r="40" spans="1:20" ht="15">
      <c r="A40" s="12">
        <v>34</v>
      </c>
      <c r="B40" s="13" t="s">
        <v>88</v>
      </c>
      <c r="C40" s="14" t="s">
        <v>89</v>
      </c>
      <c r="D40" s="15">
        <v>10264</v>
      </c>
      <c r="E40" s="15">
        <v>9284</v>
      </c>
      <c r="F40" s="15">
        <v>8391</v>
      </c>
      <c r="G40" s="16">
        <f t="shared" si="2"/>
        <v>27939</v>
      </c>
      <c r="H40" s="16">
        <v>10330</v>
      </c>
      <c r="I40" s="15">
        <v>10488</v>
      </c>
      <c r="J40" s="15">
        <v>10019</v>
      </c>
      <c r="K40" s="15">
        <f t="shared" si="3"/>
        <v>30837</v>
      </c>
      <c r="L40" s="15">
        <v>10117</v>
      </c>
      <c r="M40" s="15">
        <v>9900</v>
      </c>
      <c r="N40" s="15">
        <v>9907</v>
      </c>
      <c r="O40" s="15">
        <f t="shared" si="4"/>
        <v>29924</v>
      </c>
      <c r="P40" s="15">
        <v>9891</v>
      </c>
      <c r="Q40" s="15">
        <v>12529.066666666666</v>
      </c>
      <c r="R40" s="15">
        <v>13851.64</v>
      </c>
      <c r="S40" s="15">
        <f t="shared" si="0"/>
        <v>36271.706666666665</v>
      </c>
      <c r="T40" s="15">
        <f t="shared" si="1"/>
        <v>124971.70666666667</v>
      </c>
    </row>
    <row r="41" spans="1:20" ht="15">
      <c r="A41" s="12">
        <v>35</v>
      </c>
      <c r="B41" s="13" t="s">
        <v>90</v>
      </c>
      <c r="C41" s="14" t="s">
        <v>91</v>
      </c>
      <c r="D41" s="15">
        <v>16194</v>
      </c>
      <c r="E41" s="15">
        <v>16174</v>
      </c>
      <c r="F41" s="15">
        <v>16200.5</v>
      </c>
      <c r="G41" s="16">
        <f t="shared" si="2"/>
        <v>48568.5</v>
      </c>
      <c r="H41" s="16">
        <v>12778.5</v>
      </c>
      <c r="I41" s="15">
        <v>14473.5</v>
      </c>
      <c r="J41" s="15">
        <v>16211.5</v>
      </c>
      <c r="K41" s="15">
        <f t="shared" si="3"/>
        <v>43463.5</v>
      </c>
      <c r="L41" s="15">
        <v>12216.5</v>
      </c>
      <c r="M41" s="15">
        <v>15737.5</v>
      </c>
      <c r="N41" s="15">
        <v>16319.5</v>
      </c>
      <c r="O41" s="15">
        <f t="shared" si="4"/>
        <v>44273.5</v>
      </c>
      <c r="P41" s="15">
        <v>13065</v>
      </c>
      <c r="Q41" s="15">
        <v>18592.86</v>
      </c>
      <c r="R41" s="15">
        <v>22353.19</v>
      </c>
      <c r="S41" s="15">
        <f t="shared" si="0"/>
        <v>54011.05</v>
      </c>
      <c r="T41" s="15">
        <f t="shared" si="1"/>
        <v>190316.55</v>
      </c>
    </row>
    <row r="42" spans="1:20" ht="15">
      <c r="A42" s="12">
        <v>36</v>
      </c>
      <c r="B42" s="13" t="s">
        <v>92</v>
      </c>
      <c r="C42" s="14" t="s">
        <v>93</v>
      </c>
      <c r="D42" s="15">
        <v>7435</v>
      </c>
      <c r="E42" s="15">
        <v>7420</v>
      </c>
      <c r="F42" s="15">
        <v>7440</v>
      </c>
      <c r="G42" s="16">
        <f t="shared" si="2"/>
        <v>22295</v>
      </c>
      <c r="H42" s="16">
        <v>6957</v>
      </c>
      <c r="I42" s="15">
        <v>5382</v>
      </c>
      <c r="J42" s="15">
        <v>5348</v>
      </c>
      <c r="K42" s="15">
        <f t="shared" si="3"/>
        <v>17687</v>
      </c>
      <c r="L42" s="15">
        <v>5006</v>
      </c>
      <c r="M42" s="15">
        <v>5098</v>
      </c>
      <c r="N42" s="15">
        <v>5182</v>
      </c>
      <c r="O42" s="15">
        <f t="shared" si="4"/>
        <v>15286</v>
      </c>
      <c r="P42" s="15">
        <v>5176</v>
      </c>
      <c r="Q42" s="15">
        <v>5382</v>
      </c>
      <c r="R42" s="15">
        <v>7076.59</v>
      </c>
      <c r="S42" s="15">
        <f t="shared" si="0"/>
        <v>17634.59</v>
      </c>
      <c r="T42" s="15">
        <f t="shared" si="1"/>
        <v>72902.59</v>
      </c>
    </row>
    <row r="43" spans="1:20" ht="15">
      <c r="A43" s="12">
        <v>37</v>
      </c>
      <c r="B43" s="13" t="s">
        <v>94</v>
      </c>
      <c r="C43" s="14" t="s">
        <v>95</v>
      </c>
      <c r="D43" s="15">
        <v>5148</v>
      </c>
      <c r="E43" s="15">
        <v>5156</v>
      </c>
      <c r="F43" s="15">
        <v>5200</v>
      </c>
      <c r="G43" s="16">
        <f t="shared" si="2"/>
        <v>15504</v>
      </c>
      <c r="H43" s="16">
        <v>5080</v>
      </c>
      <c r="I43" s="15">
        <v>4272</v>
      </c>
      <c r="J43" s="15">
        <v>4326</v>
      </c>
      <c r="K43" s="15">
        <f t="shared" si="3"/>
        <v>13678</v>
      </c>
      <c r="L43" s="15">
        <v>4372</v>
      </c>
      <c r="M43" s="15">
        <v>4278</v>
      </c>
      <c r="N43" s="15">
        <v>4232</v>
      </c>
      <c r="O43" s="15">
        <f t="shared" si="4"/>
        <v>12882</v>
      </c>
      <c r="P43" s="15">
        <v>4212</v>
      </c>
      <c r="Q43" s="15">
        <v>4372</v>
      </c>
      <c r="R43" s="15">
        <v>5805.03</v>
      </c>
      <c r="S43" s="15">
        <f t="shared" si="0"/>
        <v>14389.029999999999</v>
      </c>
      <c r="T43" s="15">
        <f t="shared" si="1"/>
        <v>56453.03</v>
      </c>
    </row>
    <row r="44" spans="1:20" ht="15">
      <c r="A44" s="12">
        <v>38</v>
      </c>
      <c r="B44" s="13" t="s">
        <v>96</v>
      </c>
      <c r="C44" s="14" t="s">
        <v>97</v>
      </c>
      <c r="D44" s="15">
        <v>6530</v>
      </c>
      <c r="E44" s="15">
        <v>6520</v>
      </c>
      <c r="F44" s="15">
        <v>6552</v>
      </c>
      <c r="G44" s="16">
        <f t="shared" si="2"/>
        <v>19602</v>
      </c>
      <c r="H44" s="16">
        <v>6480</v>
      </c>
      <c r="I44" s="15">
        <v>5408</v>
      </c>
      <c r="J44" s="15">
        <v>5408</v>
      </c>
      <c r="K44" s="15">
        <f t="shared" si="3"/>
        <v>17296</v>
      </c>
      <c r="L44" s="15">
        <v>5222</v>
      </c>
      <c r="M44" s="15">
        <v>5156</v>
      </c>
      <c r="N44" s="15">
        <v>5300</v>
      </c>
      <c r="O44" s="15">
        <f t="shared" si="4"/>
        <v>15678</v>
      </c>
      <c r="P44" s="15">
        <v>5208</v>
      </c>
      <c r="Q44" s="15">
        <v>6604.2933333333331</v>
      </c>
      <c r="R44" s="15">
        <v>7314.82</v>
      </c>
      <c r="S44" s="15">
        <f t="shared" si="0"/>
        <v>19127.113333333335</v>
      </c>
      <c r="T44" s="15">
        <f t="shared" si="1"/>
        <v>71703.113333333342</v>
      </c>
    </row>
    <row r="45" spans="1:20" ht="15">
      <c r="A45" s="12">
        <v>39</v>
      </c>
      <c r="B45" s="13" t="s">
        <v>98</v>
      </c>
      <c r="C45" s="14" t="s">
        <v>99</v>
      </c>
      <c r="D45" s="15">
        <v>18594</v>
      </c>
      <c r="E45" s="15">
        <v>18594</v>
      </c>
      <c r="F45" s="15">
        <v>18596</v>
      </c>
      <c r="G45" s="16">
        <f t="shared" si="2"/>
        <v>55784</v>
      </c>
      <c r="H45" s="16">
        <v>19930</v>
      </c>
      <c r="I45" s="15">
        <v>13903</v>
      </c>
      <c r="J45" s="15">
        <v>14009.5</v>
      </c>
      <c r="K45" s="15">
        <f t="shared" si="3"/>
        <v>47842.5</v>
      </c>
      <c r="L45" s="15">
        <v>13429</v>
      </c>
      <c r="M45" s="15">
        <v>13442</v>
      </c>
      <c r="N45" s="15">
        <v>13460.5</v>
      </c>
      <c r="O45" s="15">
        <f t="shared" si="4"/>
        <v>40331.5</v>
      </c>
      <c r="P45" s="15">
        <v>13437</v>
      </c>
      <c r="Q45" s="15">
        <v>17002.309999999998</v>
      </c>
      <c r="R45" s="15">
        <v>18786.509999999998</v>
      </c>
      <c r="S45" s="15">
        <f t="shared" si="0"/>
        <v>49225.819999999992</v>
      </c>
      <c r="T45" s="15">
        <f t="shared" si="1"/>
        <v>193183.82</v>
      </c>
    </row>
    <row r="46" spans="1:20" ht="15">
      <c r="A46" s="12">
        <v>40</v>
      </c>
      <c r="B46" s="13" t="s">
        <v>100</v>
      </c>
      <c r="C46" s="14" t="s">
        <v>101</v>
      </c>
      <c r="D46" s="15">
        <v>8460</v>
      </c>
      <c r="E46" s="15">
        <v>8452</v>
      </c>
      <c r="F46" s="15">
        <v>8460</v>
      </c>
      <c r="G46" s="16">
        <f t="shared" si="2"/>
        <v>25372</v>
      </c>
      <c r="H46" s="16">
        <v>8370</v>
      </c>
      <c r="I46" s="15">
        <v>7880</v>
      </c>
      <c r="J46" s="15">
        <v>7866</v>
      </c>
      <c r="K46" s="15">
        <f t="shared" si="3"/>
        <v>24116</v>
      </c>
      <c r="L46" s="15">
        <v>7580</v>
      </c>
      <c r="M46" s="15">
        <v>7602</v>
      </c>
      <c r="N46" s="15">
        <v>7566</v>
      </c>
      <c r="O46" s="15">
        <f t="shared" si="4"/>
        <v>22748</v>
      </c>
      <c r="P46" s="15">
        <v>7584</v>
      </c>
      <c r="Q46" s="15">
        <v>9598.7033333333329</v>
      </c>
      <c r="R46" s="15">
        <v>10624.18</v>
      </c>
      <c r="S46" s="15">
        <f t="shared" si="0"/>
        <v>27806.883333333331</v>
      </c>
      <c r="T46" s="15">
        <f t="shared" si="1"/>
        <v>100042.88333333333</v>
      </c>
    </row>
    <row r="47" spans="1:20" ht="15">
      <c r="A47" s="12">
        <v>41</v>
      </c>
      <c r="B47" s="13" t="s">
        <v>102</v>
      </c>
      <c r="C47" s="14" t="s">
        <v>103</v>
      </c>
      <c r="D47" s="15">
        <v>9274</v>
      </c>
      <c r="E47" s="15">
        <v>9262</v>
      </c>
      <c r="F47" s="15">
        <v>9278</v>
      </c>
      <c r="G47" s="16">
        <f t="shared" si="2"/>
        <v>27814</v>
      </c>
      <c r="H47" s="16">
        <v>9542</v>
      </c>
      <c r="I47" s="15">
        <v>10320</v>
      </c>
      <c r="J47" s="15">
        <v>9696</v>
      </c>
      <c r="K47" s="15">
        <f t="shared" si="3"/>
        <v>29558</v>
      </c>
      <c r="L47" s="15">
        <v>10272</v>
      </c>
      <c r="M47" s="15">
        <v>10324</v>
      </c>
      <c r="N47" s="15">
        <v>9990</v>
      </c>
      <c r="O47" s="15">
        <f t="shared" si="4"/>
        <v>30586</v>
      </c>
      <c r="P47" s="15">
        <v>9984</v>
      </c>
      <c r="Q47" s="15">
        <v>12612.01</v>
      </c>
      <c r="R47" s="15">
        <v>13947.85</v>
      </c>
      <c r="S47" s="15">
        <f t="shared" si="0"/>
        <v>36543.86</v>
      </c>
      <c r="T47" s="15">
        <f t="shared" si="1"/>
        <v>124501.86</v>
      </c>
    </row>
    <row r="48" spans="1:20" ht="15">
      <c r="A48" s="12">
        <v>42</v>
      </c>
      <c r="B48" s="13" t="s">
        <v>104</v>
      </c>
      <c r="C48" s="14" t="s">
        <v>105</v>
      </c>
      <c r="D48" s="15">
        <v>14172</v>
      </c>
      <c r="E48" s="15">
        <v>14165</v>
      </c>
      <c r="F48" s="15">
        <v>14166</v>
      </c>
      <c r="G48" s="16">
        <f t="shared" si="2"/>
        <v>42503</v>
      </c>
      <c r="H48" s="16">
        <v>14492</v>
      </c>
      <c r="I48" s="15">
        <v>23234</v>
      </c>
      <c r="J48" s="15">
        <v>23206</v>
      </c>
      <c r="K48" s="15">
        <f t="shared" si="3"/>
        <v>60932</v>
      </c>
      <c r="L48" s="15">
        <v>22404</v>
      </c>
      <c r="M48" s="15">
        <v>22389</v>
      </c>
      <c r="N48" s="15">
        <v>22404</v>
      </c>
      <c r="O48" s="15">
        <f t="shared" si="4"/>
        <v>67197</v>
      </c>
      <c r="P48" s="15">
        <v>22422</v>
      </c>
      <c r="Q48" s="15">
        <v>28336.996666666666</v>
      </c>
      <c r="R48" s="15">
        <v>31341.32</v>
      </c>
      <c r="S48" s="15">
        <f t="shared" si="0"/>
        <v>82100.316666666666</v>
      </c>
      <c r="T48" s="15">
        <f t="shared" si="1"/>
        <v>252732.31666666665</v>
      </c>
    </row>
    <row r="49" spans="1:20" ht="15">
      <c r="A49" s="12">
        <v>43</v>
      </c>
      <c r="B49" s="13" t="s">
        <v>106</v>
      </c>
      <c r="C49" s="14" t="s">
        <v>107</v>
      </c>
      <c r="D49" s="15">
        <v>79553.5</v>
      </c>
      <c r="E49" s="15">
        <v>79534</v>
      </c>
      <c r="F49" s="15">
        <v>79602</v>
      </c>
      <c r="G49" s="16">
        <f t="shared" si="2"/>
        <v>238689.5</v>
      </c>
      <c r="H49" s="16">
        <v>83922</v>
      </c>
      <c r="I49" s="15">
        <v>84527.5</v>
      </c>
      <c r="J49" s="15">
        <v>85443.5</v>
      </c>
      <c r="K49" s="15">
        <f t="shared" si="3"/>
        <v>253893</v>
      </c>
      <c r="L49" s="15">
        <v>78382</v>
      </c>
      <c r="M49" s="15">
        <v>83208</v>
      </c>
      <c r="N49" s="15">
        <v>83158</v>
      </c>
      <c r="O49" s="15">
        <f t="shared" si="4"/>
        <v>244748</v>
      </c>
      <c r="P49" s="15">
        <v>76520</v>
      </c>
      <c r="Q49" s="15">
        <v>104559.85666666666</v>
      </c>
      <c r="R49" s="15">
        <v>116685.78</v>
      </c>
      <c r="S49" s="15">
        <f t="shared" si="0"/>
        <v>297765.63666666666</v>
      </c>
      <c r="T49" s="15">
        <f t="shared" si="1"/>
        <v>1035096.1366666667</v>
      </c>
    </row>
    <row r="50" spans="1:20" ht="15">
      <c r="A50" s="12">
        <v>44</v>
      </c>
      <c r="B50" s="13" t="s">
        <v>108</v>
      </c>
      <c r="C50" s="14" t="s">
        <v>109</v>
      </c>
      <c r="D50" s="15">
        <v>13480</v>
      </c>
      <c r="E50" s="15">
        <v>18742.5</v>
      </c>
      <c r="F50" s="15">
        <v>18502.5</v>
      </c>
      <c r="G50" s="16">
        <f t="shared" si="2"/>
        <v>50725</v>
      </c>
      <c r="H50" s="16">
        <v>20892</v>
      </c>
      <c r="I50" s="15">
        <v>29481.5</v>
      </c>
      <c r="J50" s="15">
        <v>15466</v>
      </c>
      <c r="K50" s="15">
        <f t="shared" si="3"/>
        <v>65839.5</v>
      </c>
      <c r="L50" s="15">
        <v>21700</v>
      </c>
      <c r="M50" s="15">
        <v>12915</v>
      </c>
      <c r="N50" s="15">
        <v>23732</v>
      </c>
      <c r="O50" s="15">
        <f t="shared" si="4"/>
        <v>58347</v>
      </c>
      <c r="P50" s="15">
        <v>28448.5</v>
      </c>
      <c r="Q50" s="15">
        <v>29481.5</v>
      </c>
      <c r="R50" s="15">
        <v>28314.77</v>
      </c>
      <c r="S50" s="15">
        <f t="shared" si="0"/>
        <v>86244.77</v>
      </c>
      <c r="T50" s="15">
        <f t="shared" si="1"/>
        <v>261156.27000000002</v>
      </c>
    </row>
    <row r="51" spans="1:20" ht="15">
      <c r="A51" s="12">
        <v>45</v>
      </c>
      <c r="B51" s="13" t="s">
        <v>110</v>
      </c>
      <c r="C51" s="14" t="s">
        <v>111</v>
      </c>
      <c r="D51" s="15">
        <v>56584.5</v>
      </c>
      <c r="E51" s="15">
        <v>56580</v>
      </c>
      <c r="F51" s="15">
        <v>56588.5</v>
      </c>
      <c r="G51" s="16">
        <f t="shared" si="2"/>
        <v>169753</v>
      </c>
      <c r="H51" s="16">
        <v>56508.5</v>
      </c>
      <c r="I51" s="15">
        <v>51534</v>
      </c>
      <c r="J51" s="15">
        <v>51501</v>
      </c>
      <c r="K51" s="15">
        <f t="shared" si="3"/>
        <v>159543.5</v>
      </c>
      <c r="L51" s="15">
        <v>25000.5</v>
      </c>
      <c r="M51" s="15">
        <v>45139.5</v>
      </c>
      <c r="N51" s="15">
        <v>49763</v>
      </c>
      <c r="O51" s="15">
        <f t="shared" si="4"/>
        <v>119903</v>
      </c>
      <c r="P51" s="15">
        <v>49791</v>
      </c>
      <c r="Q51" s="15">
        <v>61652.7</v>
      </c>
      <c r="R51" s="15">
        <v>69673.73</v>
      </c>
      <c r="S51" s="15">
        <f t="shared" si="0"/>
        <v>181117.43</v>
      </c>
      <c r="T51" s="15">
        <f t="shared" si="1"/>
        <v>630316.92999999993</v>
      </c>
    </row>
    <row r="52" spans="1:20" ht="15">
      <c r="A52" s="12">
        <v>46</v>
      </c>
      <c r="B52" s="13" t="s">
        <v>112</v>
      </c>
      <c r="C52" s="14" t="s">
        <v>113</v>
      </c>
      <c r="D52" s="15">
        <v>5360</v>
      </c>
      <c r="E52" s="15">
        <v>5308</v>
      </c>
      <c r="F52" s="15">
        <v>6560</v>
      </c>
      <c r="G52" s="16">
        <f t="shared" si="2"/>
        <v>17228</v>
      </c>
      <c r="H52" s="16">
        <v>5524</v>
      </c>
      <c r="I52" s="15">
        <v>5356</v>
      </c>
      <c r="J52" s="15">
        <v>5408</v>
      </c>
      <c r="K52" s="15">
        <f t="shared" si="3"/>
        <v>16288</v>
      </c>
      <c r="L52" s="15">
        <v>5204</v>
      </c>
      <c r="M52" s="15">
        <v>5196</v>
      </c>
      <c r="N52" s="15">
        <v>5216</v>
      </c>
      <c r="O52" s="15">
        <f t="shared" si="4"/>
        <v>15616</v>
      </c>
      <c r="P52" s="15">
        <v>5216</v>
      </c>
      <c r="Q52" s="15">
        <v>6581.2666666666664</v>
      </c>
      <c r="R52" s="15">
        <v>7282.06</v>
      </c>
      <c r="S52" s="15">
        <f t="shared" si="0"/>
        <v>19079.326666666668</v>
      </c>
      <c r="T52" s="15">
        <f t="shared" si="1"/>
        <v>68211.32666666666</v>
      </c>
    </row>
    <row r="53" spans="1:20" ht="15">
      <c r="A53" s="12">
        <v>47</v>
      </c>
      <c r="B53" s="13" t="s">
        <v>114</v>
      </c>
      <c r="C53" s="14" t="s">
        <v>115</v>
      </c>
      <c r="D53" s="15">
        <v>24647</v>
      </c>
      <c r="E53" s="15">
        <v>25940</v>
      </c>
      <c r="F53" s="15">
        <v>36690.5</v>
      </c>
      <c r="G53" s="16">
        <f t="shared" si="2"/>
        <v>87277.5</v>
      </c>
      <c r="H53" s="16">
        <v>28150.5</v>
      </c>
      <c r="I53" s="15">
        <v>27444</v>
      </c>
      <c r="J53" s="15">
        <v>34183.5</v>
      </c>
      <c r="K53" s="15">
        <f t="shared" si="3"/>
        <v>89778</v>
      </c>
      <c r="L53" s="15">
        <v>21468.5</v>
      </c>
      <c r="M53" s="15">
        <v>22753.5</v>
      </c>
      <c r="N53" s="15">
        <v>12502.5</v>
      </c>
      <c r="O53" s="15">
        <f t="shared" si="4"/>
        <v>56724.5</v>
      </c>
      <c r="P53" s="15">
        <v>28169</v>
      </c>
      <c r="Q53" s="15">
        <v>34183.5</v>
      </c>
      <c r="R53" s="15">
        <v>35112.78</v>
      </c>
      <c r="S53" s="15">
        <f t="shared" si="0"/>
        <v>97465.279999999999</v>
      </c>
      <c r="T53" s="15">
        <f t="shared" si="1"/>
        <v>331245.28000000003</v>
      </c>
    </row>
    <row r="54" spans="1:20" ht="15">
      <c r="A54" s="12">
        <v>48</v>
      </c>
      <c r="B54" s="13" t="s">
        <v>116</v>
      </c>
      <c r="C54" s="14" t="s">
        <v>117</v>
      </c>
      <c r="D54" s="15">
        <v>19567</v>
      </c>
      <c r="E54" s="15">
        <v>18151</v>
      </c>
      <c r="F54" s="15">
        <v>19576</v>
      </c>
      <c r="G54" s="16">
        <f t="shared" si="2"/>
        <v>57294</v>
      </c>
      <c r="H54" s="16">
        <v>18633</v>
      </c>
      <c r="I54" s="15">
        <v>16105.5</v>
      </c>
      <c r="J54" s="15">
        <v>16045.5</v>
      </c>
      <c r="K54" s="15">
        <f t="shared" si="3"/>
        <v>50784</v>
      </c>
      <c r="L54" s="15">
        <v>15512</v>
      </c>
      <c r="M54" s="15">
        <v>15554</v>
      </c>
      <c r="N54" s="15">
        <v>15508.5</v>
      </c>
      <c r="O54" s="15">
        <f t="shared" si="4"/>
        <v>46574.5</v>
      </c>
      <c r="P54" s="15">
        <v>15549.5</v>
      </c>
      <c r="Q54" s="15">
        <v>19635</v>
      </c>
      <c r="R54" s="15">
        <v>20632.16</v>
      </c>
      <c r="S54" s="15">
        <f t="shared" si="0"/>
        <v>55816.66</v>
      </c>
      <c r="T54" s="15">
        <f t="shared" si="1"/>
        <v>210469.16</v>
      </c>
    </row>
    <row r="55" spans="1:20" ht="15">
      <c r="A55" s="12">
        <v>49</v>
      </c>
      <c r="B55" s="13" t="s">
        <v>118</v>
      </c>
      <c r="C55" s="14" t="s">
        <v>119</v>
      </c>
      <c r="D55" s="15">
        <v>17632</v>
      </c>
      <c r="E55" s="15">
        <v>12436</v>
      </c>
      <c r="F55" s="15">
        <v>29922.5</v>
      </c>
      <c r="G55" s="16">
        <f t="shared" si="2"/>
        <v>59990.5</v>
      </c>
      <c r="H55" s="16">
        <v>20623</v>
      </c>
      <c r="I55" s="15">
        <v>20479</v>
      </c>
      <c r="J55" s="15">
        <v>20450.5</v>
      </c>
      <c r="K55" s="15">
        <f t="shared" si="3"/>
        <v>61552.5</v>
      </c>
      <c r="L55" s="15">
        <v>19813.5</v>
      </c>
      <c r="M55" s="15">
        <v>16392.5</v>
      </c>
      <c r="N55" s="15">
        <v>19755</v>
      </c>
      <c r="O55" s="15">
        <f t="shared" si="4"/>
        <v>55961</v>
      </c>
      <c r="P55" s="15">
        <v>19834.5</v>
      </c>
      <c r="Q55" s="15">
        <v>24874.093333333334</v>
      </c>
      <c r="R55" s="15">
        <v>27109.02</v>
      </c>
      <c r="S55" s="15">
        <f t="shared" si="0"/>
        <v>71817.613333333342</v>
      </c>
      <c r="T55" s="15">
        <f t="shared" si="1"/>
        <v>249321.61333333334</v>
      </c>
    </row>
    <row r="56" spans="1:20" ht="15">
      <c r="A56" s="12">
        <v>50</v>
      </c>
      <c r="B56" s="13" t="s">
        <v>120</v>
      </c>
      <c r="C56" s="14" t="s">
        <v>121</v>
      </c>
      <c r="D56" s="15">
        <v>13469.5</v>
      </c>
      <c r="E56" s="15">
        <v>13692</v>
      </c>
      <c r="F56" s="15">
        <v>13321</v>
      </c>
      <c r="G56" s="16">
        <f t="shared" si="2"/>
        <v>40482.5</v>
      </c>
      <c r="H56" s="16">
        <v>13658</v>
      </c>
      <c r="I56" s="15">
        <v>12306.5</v>
      </c>
      <c r="J56" s="15">
        <v>12333.5</v>
      </c>
      <c r="K56" s="15">
        <f t="shared" si="3"/>
        <v>38298</v>
      </c>
      <c r="L56" s="15">
        <v>11859</v>
      </c>
      <c r="M56" s="15">
        <v>15980</v>
      </c>
      <c r="N56" s="15">
        <v>7670</v>
      </c>
      <c r="O56" s="15">
        <f t="shared" si="4"/>
        <v>35509</v>
      </c>
      <c r="P56" s="15">
        <v>18894.5</v>
      </c>
      <c r="Q56" s="15">
        <v>12892.5433333333</v>
      </c>
      <c r="R56" s="15">
        <v>8677.8799999999992</v>
      </c>
      <c r="S56" s="15">
        <f t="shared" si="0"/>
        <v>40464.923333333296</v>
      </c>
      <c r="T56" s="15">
        <f t="shared" si="1"/>
        <v>154754.42333333328</v>
      </c>
    </row>
    <row r="57" spans="1:20" ht="15">
      <c r="A57" s="12">
        <v>51</v>
      </c>
      <c r="B57" s="13" t="s">
        <v>122</v>
      </c>
      <c r="C57" s="14" t="s">
        <v>123</v>
      </c>
      <c r="D57" s="15">
        <v>53604</v>
      </c>
      <c r="E57" s="15">
        <v>53716</v>
      </c>
      <c r="F57" s="15">
        <v>57406</v>
      </c>
      <c r="G57" s="16">
        <f t="shared" si="2"/>
        <v>164726</v>
      </c>
      <c r="H57" s="16">
        <v>57300</v>
      </c>
      <c r="I57" s="15">
        <v>42540</v>
      </c>
      <c r="J57" s="15">
        <v>42258</v>
      </c>
      <c r="K57" s="15">
        <f t="shared" si="3"/>
        <v>142098</v>
      </c>
      <c r="L57" s="15">
        <v>40713</v>
      </c>
      <c r="M57" s="15">
        <v>40797</v>
      </c>
      <c r="N57" s="15">
        <v>40368</v>
      </c>
      <c r="O57" s="15">
        <f t="shared" si="4"/>
        <v>121878</v>
      </c>
      <c r="P57" s="15">
        <v>41250</v>
      </c>
      <c r="Q57" s="15">
        <v>43420.063333333303</v>
      </c>
      <c r="R57" s="15">
        <v>53197.66</v>
      </c>
      <c r="S57" s="15">
        <f t="shared" si="0"/>
        <v>137867.7233333333</v>
      </c>
      <c r="T57" s="15">
        <f t="shared" si="1"/>
        <v>566569.72333333327</v>
      </c>
    </row>
    <row r="58" spans="1:20" ht="15">
      <c r="A58" s="12">
        <v>52</v>
      </c>
      <c r="B58" s="13" t="s">
        <v>124</v>
      </c>
      <c r="C58" s="14" t="s">
        <v>125</v>
      </c>
      <c r="D58" s="15">
        <v>5810</v>
      </c>
      <c r="E58" s="15">
        <v>7353</v>
      </c>
      <c r="F58" s="15">
        <v>6580.5</v>
      </c>
      <c r="G58" s="16">
        <f t="shared" si="2"/>
        <v>19743.5</v>
      </c>
      <c r="H58" s="16">
        <v>6577.5</v>
      </c>
      <c r="I58" s="15">
        <v>5869</v>
      </c>
      <c r="J58" s="15">
        <v>5857.5</v>
      </c>
      <c r="K58" s="15">
        <f t="shared" si="3"/>
        <v>18304</v>
      </c>
      <c r="L58" s="15">
        <v>5619</v>
      </c>
      <c r="M58" s="15">
        <v>5703</v>
      </c>
      <c r="N58" s="15">
        <v>5625.5</v>
      </c>
      <c r="O58" s="15">
        <f t="shared" si="4"/>
        <v>16947.5</v>
      </c>
      <c r="P58" s="15">
        <v>5630</v>
      </c>
      <c r="Q58" s="15">
        <v>5869</v>
      </c>
      <c r="R58" s="15">
        <v>7698.85</v>
      </c>
      <c r="S58" s="15">
        <f t="shared" si="0"/>
        <v>19197.849999999999</v>
      </c>
      <c r="T58" s="15">
        <f t="shared" si="1"/>
        <v>74192.850000000006</v>
      </c>
    </row>
    <row r="59" spans="1:20" ht="15">
      <c r="A59" s="12">
        <v>53</v>
      </c>
      <c r="B59" s="13" t="s">
        <v>126</v>
      </c>
      <c r="C59" s="14" t="s">
        <v>127</v>
      </c>
      <c r="D59" s="15">
        <v>15507.5</v>
      </c>
      <c r="E59" s="15">
        <v>15527.5</v>
      </c>
      <c r="F59" s="15">
        <v>15532</v>
      </c>
      <c r="G59" s="16">
        <f t="shared" si="2"/>
        <v>46567</v>
      </c>
      <c r="H59" s="16">
        <v>15749</v>
      </c>
      <c r="I59" s="15">
        <v>18518.5</v>
      </c>
      <c r="J59" s="15">
        <v>18493.5</v>
      </c>
      <c r="K59" s="15">
        <f t="shared" si="3"/>
        <v>52761</v>
      </c>
      <c r="L59" s="15">
        <v>17224.5</v>
      </c>
      <c r="M59" s="15">
        <v>12617</v>
      </c>
      <c r="N59" s="15">
        <v>22969.5</v>
      </c>
      <c r="O59" s="15">
        <f t="shared" si="4"/>
        <v>52811</v>
      </c>
      <c r="P59" s="15">
        <v>17869.5</v>
      </c>
      <c r="Q59" s="15">
        <v>22969.5</v>
      </c>
      <c r="R59" s="15">
        <v>24568.11</v>
      </c>
      <c r="S59" s="15">
        <f t="shared" si="0"/>
        <v>65407.11</v>
      </c>
      <c r="T59" s="15">
        <f t="shared" si="1"/>
        <v>217546.11</v>
      </c>
    </row>
    <row r="60" spans="1:20" ht="15">
      <c r="A60" s="12">
        <v>54</v>
      </c>
      <c r="B60" s="13" t="s">
        <v>128</v>
      </c>
      <c r="C60" s="14" t="s">
        <v>129</v>
      </c>
      <c r="D60" s="15">
        <v>11106</v>
      </c>
      <c r="E60" s="15">
        <v>10909</v>
      </c>
      <c r="F60" s="15">
        <v>11346</v>
      </c>
      <c r="G60" s="16">
        <f t="shared" si="2"/>
        <v>33361</v>
      </c>
      <c r="H60" s="16">
        <v>11192</v>
      </c>
      <c r="I60" s="15">
        <v>9800</v>
      </c>
      <c r="J60" s="15">
        <v>9805</v>
      </c>
      <c r="K60" s="15">
        <f t="shared" si="3"/>
        <v>30797</v>
      </c>
      <c r="L60" s="15">
        <v>9663</v>
      </c>
      <c r="M60" s="15">
        <v>9069.5</v>
      </c>
      <c r="N60" s="15">
        <v>9841.5</v>
      </c>
      <c r="O60" s="15">
        <f t="shared" si="4"/>
        <v>28574</v>
      </c>
      <c r="P60" s="15">
        <v>9541.5</v>
      </c>
      <c r="Q60" s="15">
        <v>11996.753333333332</v>
      </c>
      <c r="R60" s="15">
        <v>13263.25</v>
      </c>
      <c r="S60" s="15">
        <f t="shared" si="0"/>
        <v>34801.503333333334</v>
      </c>
      <c r="T60" s="15">
        <f t="shared" si="1"/>
        <v>127533.50333333333</v>
      </c>
    </row>
    <row r="61" spans="1:20" ht="15">
      <c r="A61" s="12">
        <v>55</v>
      </c>
      <c r="B61" s="13" t="s">
        <v>130</v>
      </c>
      <c r="C61" s="14" t="s">
        <v>131</v>
      </c>
      <c r="D61" s="15">
        <v>25297.5</v>
      </c>
      <c r="E61" s="15">
        <v>27330.5</v>
      </c>
      <c r="F61" s="15">
        <v>26303</v>
      </c>
      <c r="G61" s="16">
        <f t="shared" si="2"/>
        <v>78931</v>
      </c>
      <c r="H61" s="16">
        <v>27087</v>
      </c>
      <c r="I61" s="15">
        <v>10799</v>
      </c>
      <c r="J61" s="15">
        <v>31027</v>
      </c>
      <c r="K61" s="15">
        <f t="shared" si="3"/>
        <v>68913</v>
      </c>
      <c r="L61" s="15">
        <v>24440</v>
      </c>
      <c r="M61" s="15">
        <v>21720.5</v>
      </c>
      <c r="N61" s="15">
        <v>21569</v>
      </c>
      <c r="O61" s="15">
        <f t="shared" si="4"/>
        <v>67729.5</v>
      </c>
      <c r="P61" s="15">
        <v>21149</v>
      </c>
      <c r="Q61" s="15">
        <v>31027</v>
      </c>
      <c r="R61" s="15">
        <v>21871.01</v>
      </c>
      <c r="S61" s="15">
        <f t="shared" si="0"/>
        <v>74047.009999999995</v>
      </c>
      <c r="T61" s="15">
        <f t="shared" si="1"/>
        <v>289620.51</v>
      </c>
    </row>
    <row r="62" spans="1:20" ht="15">
      <c r="A62" s="12">
        <v>56</v>
      </c>
      <c r="B62" s="13" t="s">
        <v>132</v>
      </c>
      <c r="C62" s="14" t="s">
        <v>133</v>
      </c>
      <c r="D62" s="15">
        <v>8902</v>
      </c>
      <c r="E62" s="15">
        <v>8904</v>
      </c>
      <c r="F62" s="15">
        <v>8904</v>
      </c>
      <c r="G62" s="16">
        <f t="shared" si="2"/>
        <v>26710</v>
      </c>
      <c r="H62" s="16">
        <v>9228</v>
      </c>
      <c r="I62" s="15">
        <v>8598</v>
      </c>
      <c r="J62" s="15">
        <v>8568</v>
      </c>
      <c r="K62" s="15">
        <f t="shared" si="3"/>
        <v>26394</v>
      </c>
      <c r="L62" s="15">
        <v>8316</v>
      </c>
      <c r="M62" s="15">
        <v>8314</v>
      </c>
      <c r="N62" s="15">
        <v>8310</v>
      </c>
      <c r="O62" s="15">
        <f t="shared" si="4"/>
        <v>24940</v>
      </c>
      <c r="P62" s="15">
        <v>8316</v>
      </c>
      <c r="Q62" s="15">
        <v>10505.19</v>
      </c>
      <c r="R62" s="15">
        <v>11616.34</v>
      </c>
      <c r="S62" s="15">
        <f t="shared" si="0"/>
        <v>30437.53</v>
      </c>
      <c r="T62" s="15">
        <f t="shared" si="1"/>
        <v>108481.53</v>
      </c>
    </row>
    <row r="63" spans="1:20" ht="15">
      <c r="A63" s="12">
        <v>57</v>
      </c>
      <c r="B63" s="13" t="s">
        <v>134</v>
      </c>
      <c r="C63" s="14" t="s">
        <v>135</v>
      </c>
      <c r="D63" s="15">
        <v>13614</v>
      </c>
      <c r="E63" s="15">
        <v>13001</v>
      </c>
      <c r="F63" s="15">
        <v>14252</v>
      </c>
      <c r="G63" s="16">
        <f t="shared" si="2"/>
        <v>40867</v>
      </c>
      <c r="H63" s="16">
        <v>15899</v>
      </c>
      <c r="I63" s="15">
        <v>17665</v>
      </c>
      <c r="J63" s="15">
        <v>17693.5</v>
      </c>
      <c r="K63" s="15">
        <f t="shared" si="3"/>
        <v>51257.5</v>
      </c>
      <c r="L63" s="15">
        <v>17113.5</v>
      </c>
      <c r="M63" s="15">
        <v>17078</v>
      </c>
      <c r="N63" s="15">
        <v>17042</v>
      </c>
      <c r="O63" s="15">
        <f t="shared" si="4"/>
        <v>51233.5</v>
      </c>
      <c r="P63" s="15">
        <v>17133</v>
      </c>
      <c r="Q63" s="15">
        <v>21610.046666666665</v>
      </c>
      <c r="R63" s="15">
        <v>24707.81</v>
      </c>
      <c r="S63" s="15">
        <f t="shared" si="0"/>
        <v>63450.856666666667</v>
      </c>
      <c r="T63" s="15">
        <f t="shared" si="1"/>
        <v>206808.85666666666</v>
      </c>
    </row>
    <row r="64" spans="1:20" s="22" customFormat="1" ht="15">
      <c r="A64" s="12">
        <v>58</v>
      </c>
      <c r="B64" s="18" t="s">
        <v>136</v>
      </c>
      <c r="C64" s="19" t="s">
        <v>137</v>
      </c>
      <c r="D64" s="20">
        <v>5996</v>
      </c>
      <c r="E64" s="20">
        <v>6069</v>
      </c>
      <c r="F64" s="20">
        <v>6045</v>
      </c>
      <c r="G64" s="21">
        <f t="shared" si="2"/>
        <v>18110</v>
      </c>
      <c r="H64" s="21">
        <v>5888</v>
      </c>
      <c r="I64" s="20">
        <v>6790</v>
      </c>
      <c r="J64" s="20">
        <v>1972</v>
      </c>
      <c r="K64" s="20">
        <f t="shared" si="3"/>
        <v>14650</v>
      </c>
      <c r="L64" s="20">
        <v>0</v>
      </c>
      <c r="M64" s="20">
        <v>0</v>
      </c>
      <c r="N64" s="20"/>
      <c r="O64" s="20">
        <f t="shared" si="4"/>
        <v>0</v>
      </c>
      <c r="P64" s="15"/>
      <c r="Q64" s="20">
        <v>0</v>
      </c>
      <c r="R64" s="20">
        <v>0</v>
      </c>
      <c r="S64" s="20">
        <f t="shared" si="0"/>
        <v>0</v>
      </c>
      <c r="T64" s="20">
        <f t="shared" si="1"/>
        <v>32760</v>
      </c>
    </row>
    <row r="65" spans="1:20" ht="15">
      <c r="A65" s="12">
        <v>59</v>
      </c>
      <c r="B65" s="13" t="s">
        <v>138</v>
      </c>
      <c r="C65" s="14" t="s">
        <v>139</v>
      </c>
      <c r="D65" s="15">
        <v>14719</v>
      </c>
      <c r="E65" s="15">
        <v>14716</v>
      </c>
      <c r="F65" s="15">
        <v>14710</v>
      </c>
      <c r="G65" s="16">
        <f t="shared" si="2"/>
        <v>44145</v>
      </c>
      <c r="H65" s="16">
        <v>13902</v>
      </c>
      <c r="I65" s="15">
        <v>9806</v>
      </c>
      <c r="J65" s="15">
        <v>9808</v>
      </c>
      <c r="K65" s="15">
        <f t="shared" si="3"/>
        <v>33516</v>
      </c>
      <c r="L65" s="15">
        <v>9508</v>
      </c>
      <c r="M65" s="15">
        <v>9430</v>
      </c>
      <c r="N65" s="15">
        <v>9406</v>
      </c>
      <c r="O65" s="15">
        <f t="shared" si="4"/>
        <v>28344</v>
      </c>
      <c r="P65" s="15">
        <v>9408</v>
      </c>
      <c r="Q65" s="15">
        <v>9808</v>
      </c>
      <c r="R65" s="15">
        <v>12925.52</v>
      </c>
      <c r="S65" s="15">
        <f t="shared" si="0"/>
        <v>32141.52</v>
      </c>
      <c r="T65" s="15">
        <f t="shared" si="1"/>
        <v>138146.52000000002</v>
      </c>
    </row>
    <row r="66" spans="1:20" ht="15">
      <c r="A66" s="12">
        <v>60</v>
      </c>
      <c r="B66" s="13" t="s">
        <v>140</v>
      </c>
      <c r="C66" s="14" t="s">
        <v>141</v>
      </c>
      <c r="D66" s="15">
        <v>8196</v>
      </c>
      <c r="E66" s="15">
        <v>9051</v>
      </c>
      <c r="F66" s="15">
        <v>9534</v>
      </c>
      <c r="G66" s="16">
        <f t="shared" si="2"/>
        <v>26781</v>
      </c>
      <c r="H66" s="16">
        <v>8820</v>
      </c>
      <c r="I66" s="15">
        <v>8783</v>
      </c>
      <c r="J66" s="15">
        <v>8754</v>
      </c>
      <c r="K66" s="15">
        <f t="shared" si="3"/>
        <v>26357</v>
      </c>
      <c r="L66" s="15">
        <v>8572.5</v>
      </c>
      <c r="M66" s="15">
        <v>7124</v>
      </c>
      <c r="N66" s="15">
        <v>9624</v>
      </c>
      <c r="O66" s="15">
        <f t="shared" si="4"/>
        <v>25320.5</v>
      </c>
      <c r="P66" s="15">
        <v>8772</v>
      </c>
      <c r="Q66" s="15">
        <v>10786.85</v>
      </c>
      <c r="R66" s="15">
        <v>11946.01</v>
      </c>
      <c r="S66" s="15">
        <f t="shared" si="0"/>
        <v>31504.86</v>
      </c>
      <c r="T66" s="15">
        <f t="shared" si="1"/>
        <v>109963.36</v>
      </c>
    </row>
    <row r="67" spans="1:20" ht="15">
      <c r="A67" s="12">
        <v>61</v>
      </c>
      <c r="B67" s="13" t="s">
        <v>142</v>
      </c>
      <c r="C67" s="14" t="s">
        <v>143</v>
      </c>
      <c r="D67" s="15">
        <v>20719.5</v>
      </c>
      <c r="E67" s="15">
        <v>20735.5</v>
      </c>
      <c r="F67" s="15">
        <v>20738</v>
      </c>
      <c r="G67" s="16">
        <f t="shared" si="2"/>
        <v>62193</v>
      </c>
      <c r="H67" s="16">
        <v>21817.5</v>
      </c>
      <c r="I67" s="15">
        <v>19514</v>
      </c>
      <c r="J67" s="15">
        <v>19467</v>
      </c>
      <c r="K67" s="15">
        <f t="shared" si="3"/>
        <v>60798.5</v>
      </c>
      <c r="L67" s="15">
        <v>18810</v>
      </c>
      <c r="M67" s="15">
        <v>18801</v>
      </c>
      <c r="N67" s="15">
        <v>18601.5</v>
      </c>
      <c r="O67" s="15">
        <f t="shared" si="4"/>
        <v>56212.5</v>
      </c>
      <c r="P67" s="15">
        <v>18806.5</v>
      </c>
      <c r="Q67" s="15">
        <f>19514+3213</f>
        <v>22727</v>
      </c>
      <c r="R67" s="15">
        <v>25255.08</v>
      </c>
      <c r="S67" s="15">
        <f t="shared" si="0"/>
        <v>66788.58</v>
      </c>
      <c r="T67" s="15">
        <f t="shared" si="1"/>
        <v>245992.58000000002</v>
      </c>
    </row>
    <row r="68" spans="1:20" ht="15">
      <c r="A68" s="12">
        <v>62</v>
      </c>
      <c r="B68" s="13" t="s">
        <v>144</v>
      </c>
      <c r="C68" s="14" t="s">
        <v>145</v>
      </c>
      <c r="D68" s="15">
        <v>12956</v>
      </c>
      <c r="E68" s="15">
        <v>15786</v>
      </c>
      <c r="F68" s="15">
        <v>5414</v>
      </c>
      <c r="G68" s="16">
        <f t="shared" si="2"/>
        <v>34156</v>
      </c>
      <c r="H68" s="16">
        <v>11652</v>
      </c>
      <c r="I68" s="15">
        <v>18620</v>
      </c>
      <c r="J68" s="15">
        <v>4620</v>
      </c>
      <c r="K68" s="15">
        <f t="shared" si="3"/>
        <v>34892</v>
      </c>
      <c r="L68" s="15">
        <v>17694</v>
      </c>
      <c r="M68" s="15">
        <v>11765.5</v>
      </c>
      <c r="N68" s="15">
        <v>4216</v>
      </c>
      <c r="O68" s="15">
        <f t="shared" si="4"/>
        <v>33675.5</v>
      </c>
      <c r="P68" s="15">
        <v>11214</v>
      </c>
      <c r="Q68" s="15">
        <v>18620</v>
      </c>
      <c r="R68" s="15">
        <v>9623.9</v>
      </c>
      <c r="S68" s="15">
        <f t="shared" si="0"/>
        <v>39457.9</v>
      </c>
      <c r="T68" s="15">
        <f t="shared" si="1"/>
        <v>142181.4</v>
      </c>
    </row>
    <row r="69" spans="1:20" ht="15">
      <c r="A69" s="12">
        <v>63</v>
      </c>
      <c r="B69" s="13" t="s">
        <v>146</v>
      </c>
      <c r="C69" s="14" t="s">
        <v>147</v>
      </c>
      <c r="D69" s="15">
        <v>15425</v>
      </c>
      <c r="E69" s="15">
        <v>14698.5</v>
      </c>
      <c r="F69" s="15">
        <v>18586</v>
      </c>
      <c r="G69" s="16">
        <f t="shared" si="2"/>
        <v>48709.5</v>
      </c>
      <c r="H69" s="16">
        <v>19896.5</v>
      </c>
      <c r="I69" s="15">
        <v>13393.5</v>
      </c>
      <c r="J69" s="15">
        <v>19818</v>
      </c>
      <c r="K69" s="15">
        <f t="shared" si="3"/>
        <v>53108</v>
      </c>
      <c r="L69" s="15">
        <v>12927.5</v>
      </c>
      <c r="M69" s="15">
        <v>12924</v>
      </c>
      <c r="N69" s="15">
        <v>12961</v>
      </c>
      <c r="O69" s="15">
        <f t="shared" si="4"/>
        <v>38812.5</v>
      </c>
      <c r="P69" s="15">
        <v>12923</v>
      </c>
      <c r="Q69" s="15">
        <v>19818</v>
      </c>
      <c r="R69" s="15">
        <v>18591.79</v>
      </c>
      <c r="S69" s="15">
        <f t="shared" si="0"/>
        <v>51332.79</v>
      </c>
      <c r="T69" s="15">
        <f t="shared" si="1"/>
        <v>191962.79</v>
      </c>
    </row>
    <row r="70" spans="1:20" ht="15">
      <c r="A70" s="12">
        <v>64</v>
      </c>
      <c r="B70" s="13" t="s">
        <v>148</v>
      </c>
      <c r="C70" s="14" t="s">
        <v>149</v>
      </c>
      <c r="D70" s="15">
        <v>18070</v>
      </c>
      <c r="E70" s="15">
        <v>18130</v>
      </c>
      <c r="F70" s="15">
        <v>18060</v>
      </c>
      <c r="G70" s="16">
        <f t="shared" si="2"/>
        <v>54260</v>
      </c>
      <c r="H70" s="16">
        <v>19110</v>
      </c>
      <c r="I70" s="15">
        <v>19122</v>
      </c>
      <c r="J70" s="15">
        <v>20610</v>
      </c>
      <c r="K70" s="15">
        <f t="shared" si="3"/>
        <v>58842</v>
      </c>
      <c r="L70" s="15">
        <v>19476</v>
      </c>
      <c r="M70" s="15">
        <v>19656</v>
      </c>
      <c r="N70" s="15">
        <v>18114</v>
      </c>
      <c r="O70" s="15">
        <f t="shared" si="4"/>
        <v>57246</v>
      </c>
      <c r="P70" s="15">
        <v>19368</v>
      </c>
      <c r="Q70" s="15">
        <v>20610</v>
      </c>
      <c r="R70" s="15">
        <v>25844.799999999999</v>
      </c>
      <c r="S70" s="15">
        <f t="shared" si="0"/>
        <v>65822.8</v>
      </c>
      <c r="T70" s="15">
        <f t="shared" si="1"/>
        <v>236170.8</v>
      </c>
    </row>
    <row r="71" spans="1:20" ht="28.5">
      <c r="A71" s="12">
        <v>65</v>
      </c>
      <c r="B71" s="13" t="s">
        <v>150</v>
      </c>
      <c r="C71" s="14" t="s">
        <v>151</v>
      </c>
      <c r="D71" s="15">
        <v>55986</v>
      </c>
      <c r="E71" s="15">
        <v>55984</v>
      </c>
      <c r="F71" s="15">
        <v>55986</v>
      </c>
      <c r="G71" s="16">
        <f t="shared" si="2"/>
        <v>167956</v>
      </c>
      <c r="H71" s="16">
        <v>57123</v>
      </c>
      <c r="I71" s="15">
        <v>61152</v>
      </c>
      <c r="J71" s="15">
        <v>61212</v>
      </c>
      <c r="K71" s="15">
        <f t="shared" si="3"/>
        <v>179487</v>
      </c>
      <c r="L71" s="15">
        <v>59088</v>
      </c>
      <c r="M71" s="15">
        <v>59102</v>
      </c>
      <c r="N71" s="15">
        <v>59088</v>
      </c>
      <c r="O71" s="15">
        <f t="shared" si="4"/>
        <v>177278</v>
      </c>
      <c r="P71" s="15">
        <v>46890</v>
      </c>
      <c r="Q71" s="15">
        <v>74189.273333333331</v>
      </c>
      <c r="R71" s="15">
        <v>85504.22</v>
      </c>
      <c r="S71" s="15">
        <f t="shared" ref="S71:S94" si="5">+R71+Q71+P71</f>
        <v>206583.49333333335</v>
      </c>
      <c r="T71" s="15">
        <f t="shared" ref="T71:T94" si="6">+S71+O71+K71+G71</f>
        <v>731304.4933333334</v>
      </c>
    </row>
    <row r="72" spans="1:20" ht="15">
      <c r="A72" s="12">
        <v>66</v>
      </c>
      <c r="B72" s="13" t="s">
        <v>152</v>
      </c>
      <c r="C72" s="14" t="s">
        <v>153</v>
      </c>
      <c r="D72" s="15">
        <v>24148</v>
      </c>
      <c r="E72" s="15">
        <v>24174</v>
      </c>
      <c r="F72" s="15">
        <v>24028</v>
      </c>
      <c r="G72" s="16">
        <f t="shared" ref="G72:G78" si="7">+F72+E72+D72</f>
        <v>72350</v>
      </c>
      <c r="H72" s="16">
        <v>22794</v>
      </c>
      <c r="I72" s="15">
        <v>25518</v>
      </c>
      <c r="J72" s="15">
        <v>26982</v>
      </c>
      <c r="K72" s="15">
        <f t="shared" ref="K72:K94" si="8">+J72+I72+H72</f>
        <v>75294</v>
      </c>
      <c r="L72" s="15">
        <v>23892</v>
      </c>
      <c r="M72" s="15">
        <v>23640</v>
      </c>
      <c r="N72" s="15">
        <v>21906</v>
      </c>
      <c r="O72" s="15">
        <f t="shared" ref="O72:O94" si="9">+N72+M72+L72</f>
        <v>69438</v>
      </c>
      <c r="P72" s="15">
        <v>22074</v>
      </c>
      <c r="Q72" s="15">
        <v>26982</v>
      </c>
      <c r="R72" s="15">
        <v>30300.42</v>
      </c>
      <c r="S72" s="15">
        <f t="shared" si="5"/>
        <v>79356.42</v>
      </c>
      <c r="T72" s="15">
        <f t="shared" si="6"/>
        <v>296438.42</v>
      </c>
    </row>
    <row r="73" spans="1:20" ht="15">
      <c r="A73" s="12">
        <v>67</v>
      </c>
      <c r="B73" s="13" t="s">
        <v>154</v>
      </c>
      <c r="C73" s="14" t="s">
        <v>155</v>
      </c>
      <c r="D73" s="15">
        <v>16417.5</v>
      </c>
      <c r="E73" s="15">
        <v>17426.5</v>
      </c>
      <c r="F73" s="15">
        <v>17419</v>
      </c>
      <c r="G73" s="16">
        <f t="shared" si="7"/>
        <v>51263</v>
      </c>
      <c r="H73" s="16">
        <v>18814</v>
      </c>
      <c r="I73" s="15">
        <v>12474</v>
      </c>
      <c r="J73" s="15">
        <v>14514</v>
      </c>
      <c r="K73" s="15">
        <f t="shared" si="8"/>
        <v>45802</v>
      </c>
      <c r="L73" s="15">
        <v>12730.5</v>
      </c>
      <c r="M73" s="15">
        <v>12718</v>
      </c>
      <c r="N73" s="15">
        <v>12762.5</v>
      </c>
      <c r="O73" s="15">
        <f t="shared" si="9"/>
        <v>38211</v>
      </c>
      <c r="P73" s="15">
        <v>12723.5</v>
      </c>
      <c r="Q73" s="15">
        <v>16133.1</v>
      </c>
      <c r="R73" s="15">
        <v>21269.11</v>
      </c>
      <c r="S73" s="15">
        <f t="shared" si="5"/>
        <v>50125.71</v>
      </c>
      <c r="T73" s="15">
        <f t="shared" si="6"/>
        <v>185401.71</v>
      </c>
    </row>
    <row r="74" spans="1:20" ht="15">
      <c r="A74" s="12">
        <v>68</v>
      </c>
      <c r="B74" s="13" t="s">
        <v>156</v>
      </c>
      <c r="C74" s="14" t="s">
        <v>157</v>
      </c>
      <c r="D74" s="15">
        <v>7778</v>
      </c>
      <c r="E74" s="15">
        <v>7894</v>
      </c>
      <c r="F74" s="15">
        <v>7846</v>
      </c>
      <c r="G74" s="16">
        <f t="shared" si="7"/>
        <v>23518</v>
      </c>
      <c r="H74" s="16">
        <v>7314</v>
      </c>
      <c r="I74" s="15">
        <v>7123.5</v>
      </c>
      <c r="J74" s="15">
        <v>7128</v>
      </c>
      <c r="K74" s="15">
        <f t="shared" si="8"/>
        <v>21565.5</v>
      </c>
      <c r="L74" s="15">
        <v>6912</v>
      </c>
      <c r="M74" s="15">
        <v>6906</v>
      </c>
      <c r="N74" s="15">
        <v>6894</v>
      </c>
      <c r="O74" s="15">
        <f t="shared" si="9"/>
        <v>20712</v>
      </c>
      <c r="P74" s="15">
        <v>6888</v>
      </c>
      <c r="Q74" s="15">
        <v>8718.9433333333327</v>
      </c>
      <c r="R74" s="15">
        <v>9651.33</v>
      </c>
      <c r="S74" s="15">
        <f t="shared" si="5"/>
        <v>25258.273333333331</v>
      </c>
      <c r="T74" s="15">
        <f t="shared" si="6"/>
        <v>91053.773333333331</v>
      </c>
    </row>
    <row r="75" spans="1:20" ht="15">
      <c r="A75" s="12">
        <v>69</v>
      </c>
      <c r="B75" s="13" t="s">
        <v>158</v>
      </c>
      <c r="C75" s="14" t="s">
        <v>159</v>
      </c>
      <c r="D75" s="15">
        <v>22939.5</v>
      </c>
      <c r="E75" s="15">
        <v>23365.5</v>
      </c>
      <c r="F75" s="15">
        <v>22134</v>
      </c>
      <c r="G75" s="16">
        <f t="shared" si="7"/>
        <v>68439</v>
      </c>
      <c r="H75" s="16">
        <v>21522</v>
      </c>
      <c r="I75" s="15">
        <v>27283.5</v>
      </c>
      <c r="J75" s="15">
        <v>24438</v>
      </c>
      <c r="K75" s="15">
        <f t="shared" si="8"/>
        <v>73243.5</v>
      </c>
      <c r="L75" s="15">
        <v>25440</v>
      </c>
      <c r="M75" s="15">
        <v>25302</v>
      </c>
      <c r="N75" s="15">
        <v>25416</v>
      </c>
      <c r="O75" s="15">
        <f t="shared" si="9"/>
        <v>76158</v>
      </c>
      <c r="P75" s="15">
        <v>24558</v>
      </c>
      <c r="Q75" s="15">
        <v>27283.5</v>
      </c>
      <c r="R75" s="15">
        <v>34963.71</v>
      </c>
      <c r="S75" s="15">
        <f t="shared" si="5"/>
        <v>86805.209999999992</v>
      </c>
      <c r="T75" s="15">
        <f t="shared" si="6"/>
        <v>304645.70999999996</v>
      </c>
    </row>
    <row r="76" spans="1:20" ht="15">
      <c r="A76" s="12">
        <v>70</v>
      </c>
      <c r="B76" s="13" t="s">
        <v>160</v>
      </c>
      <c r="C76" s="13" t="s">
        <v>161</v>
      </c>
      <c r="D76" s="15">
        <v>6513</v>
      </c>
      <c r="E76" s="15">
        <v>8410</v>
      </c>
      <c r="F76" s="15">
        <v>7497</v>
      </c>
      <c r="G76" s="16">
        <f t="shared" si="7"/>
        <v>22420</v>
      </c>
      <c r="H76" s="16">
        <v>7536</v>
      </c>
      <c r="I76" s="15">
        <v>10699</v>
      </c>
      <c r="J76" s="15">
        <v>10810</v>
      </c>
      <c r="K76" s="15">
        <f t="shared" si="8"/>
        <v>29045</v>
      </c>
      <c r="L76" s="15">
        <v>10105.5</v>
      </c>
      <c r="M76" s="15">
        <v>10408.5</v>
      </c>
      <c r="N76" s="15">
        <v>10151</v>
      </c>
      <c r="O76" s="15">
        <f t="shared" si="9"/>
        <v>30665</v>
      </c>
      <c r="P76" s="15">
        <v>10661.5</v>
      </c>
      <c r="Q76" s="15">
        <v>13129.216666666665</v>
      </c>
      <c r="R76" s="15">
        <v>15252.29</v>
      </c>
      <c r="S76" s="15">
        <f t="shared" si="5"/>
        <v>39043.006666666668</v>
      </c>
      <c r="T76" s="15">
        <f t="shared" si="6"/>
        <v>121173.00666666667</v>
      </c>
    </row>
    <row r="77" spans="1:20" s="22" customFormat="1" ht="15">
      <c r="A77" s="12">
        <v>71</v>
      </c>
      <c r="B77" s="18" t="s">
        <v>162</v>
      </c>
      <c r="C77" s="18" t="s">
        <v>163</v>
      </c>
      <c r="D77" s="20">
        <v>13280</v>
      </c>
      <c r="E77" s="20">
        <v>13280</v>
      </c>
      <c r="F77" s="20">
        <v>13277</v>
      </c>
      <c r="G77" s="21">
        <f t="shared" si="7"/>
        <v>39837</v>
      </c>
      <c r="H77" s="21">
        <v>13725</v>
      </c>
      <c r="I77" s="20">
        <v>11966.5</v>
      </c>
      <c r="J77" s="20">
        <v>11965.5</v>
      </c>
      <c r="K77" s="20">
        <f t="shared" si="8"/>
        <v>37657</v>
      </c>
      <c r="L77" s="20">
        <v>11537</v>
      </c>
      <c r="M77" s="20">
        <v>8073</v>
      </c>
      <c r="N77" s="20">
        <v>7826</v>
      </c>
      <c r="O77" s="20">
        <f t="shared" si="9"/>
        <v>27436</v>
      </c>
      <c r="P77" s="15"/>
      <c r="Q77" s="20">
        <v>0</v>
      </c>
      <c r="R77" s="20"/>
      <c r="S77" s="20">
        <f t="shared" si="5"/>
        <v>0</v>
      </c>
      <c r="T77" s="20">
        <f t="shared" si="6"/>
        <v>104930</v>
      </c>
    </row>
    <row r="78" spans="1:20" ht="15">
      <c r="A78" s="12">
        <v>72</v>
      </c>
      <c r="B78" s="13" t="s">
        <v>164</v>
      </c>
      <c r="C78" s="13" t="s">
        <v>165</v>
      </c>
      <c r="D78" s="15">
        <v>11826.5</v>
      </c>
      <c r="E78" s="15">
        <v>13872</v>
      </c>
      <c r="F78" s="15">
        <v>18519</v>
      </c>
      <c r="G78" s="16">
        <f t="shared" si="7"/>
        <v>44217.5</v>
      </c>
      <c r="H78" s="16">
        <v>25864</v>
      </c>
      <c r="I78" s="15">
        <v>24821</v>
      </c>
      <c r="J78" s="15">
        <v>23945.5</v>
      </c>
      <c r="K78" s="15">
        <f t="shared" si="8"/>
        <v>74630.5</v>
      </c>
      <c r="L78" s="15">
        <v>17486</v>
      </c>
      <c r="M78" s="15">
        <v>17069.5</v>
      </c>
      <c r="N78" s="15">
        <v>17055</v>
      </c>
      <c r="O78" s="15">
        <f t="shared" si="9"/>
        <v>51610.5</v>
      </c>
      <c r="P78" s="15"/>
      <c r="Q78" s="15">
        <v>17081.463333333333</v>
      </c>
      <c r="R78" s="15">
        <v>23893.89</v>
      </c>
      <c r="S78" s="15">
        <f t="shared" si="5"/>
        <v>40975.353333333333</v>
      </c>
      <c r="T78" s="15">
        <f t="shared" si="6"/>
        <v>211433.85333333333</v>
      </c>
    </row>
    <row r="79" spans="1:20" ht="15">
      <c r="A79" s="12">
        <v>73</v>
      </c>
      <c r="B79" s="23" t="s">
        <v>166</v>
      </c>
      <c r="C79" s="24" t="s">
        <v>167</v>
      </c>
      <c r="D79" s="15"/>
      <c r="E79" s="15"/>
      <c r="F79" s="15"/>
      <c r="G79" s="25"/>
      <c r="H79" s="16">
        <v>0</v>
      </c>
      <c r="I79" s="15">
        <v>0</v>
      </c>
      <c r="J79" s="15">
        <v>21398</v>
      </c>
      <c r="K79" s="15">
        <f t="shared" si="8"/>
        <v>21398</v>
      </c>
      <c r="L79" s="15">
        <v>20697.5</v>
      </c>
      <c r="M79" s="15">
        <v>20673</v>
      </c>
      <c r="N79" s="15">
        <v>20702.5</v>
      </c>
      <c r="O79" s="15">
        <f t="shared" si="9"/>
        <v>62073</v>
      </c>
      <c r="P79" s="15">
        <v>20703</v>
      </c>
      <c r="Q79" s="15">
        <v>25227.533333333333</v>
      </c>
      <c r="R79" s="15">
        <v>29569.56</v>
      </c>
      <c r="S79" s="15">
        <f t="shared" si="5"/>
        <v>75500.093333333338</v>
      </c>
      <c r="T79" s="15">
        <f t="shared" si="6"/>
        <v>158971.09333333332</v>
      </c>
    </row>
    <row r="80" spans="1:20" ht="15">
      <c r="A80" s="12">
        <v>74</v>
      </c>
      <c r="B80" s="23" t="s">
        <v>168</v>
      </c>
      <c r="C80" s="24" t="s">
        <v>169</v>
      </c>
      <c r="D80" s="15"/>
      <c r="E80" s="15"/>
      <c r="F80" s="15"/>
      <c r="G80" s="25"/>
      <c r="H80" s="16">
        <v>0</v>
      </c>
      <c r="I80" s="15">
        <v>7004</v>
      </c>
      <c r="J80" s="15">
        <v>7000</v>
      </c>
      <c r="K80" s="15">
        <f t="shared" si="8"/>
        <v>14004</v>
      </c>
      <c r="L80" s="15">
        <v>6790</v>
      </c>
      <c r="M80" s="15">
        <v>6789</v>
      </c>
      <c r="N80" s="15">
        <v>6782</v>
      </c>
      <c r="O80" s="15">
        <f t="shared" si="9"/>
        <v>20361</v>
      </c>
      <c r="P80" s="15">
        <v>6808</v>
      </c>
      <c r="Q80" s="15">
        <v>8577.7933333333331</v>
      </c>
      <c r="R80" s="15">
        <v>9488.51</v>
      </c>
      <c r="S80" s="15">
        <f t="shared" si="5"/>
        <v>24874.303333333333</v>
      </c>
      <c r="T80" s="15">
        <f t="shared" si="6"/>
        <v>59239.30333333333</v>
      </c>
    </row>
    <row r="81" spans="1:21" ht="15">
      <c r="A81" s="12">
        <v>75</v>
      </c>
      <c r="B81" s="23" t="s">
        <v>170</v>
      </c>
      <c r="C81" s="24" t="s">
        <v>171</v>
      </c>
      <c r="D81" s="15"/>
      <c r="E81" s="15"/>
      <c r="F81" s="15"/>
      <c r="G81" s="25"/>
      <c r="H81" s="16">
        <v>0</v>
      </c>
      <c r="I81" s="15">
        <v>12938</v>
      </c>
      <c r="J81" s="15">
        <v>12942</v>
      </c>
      <c r="K81" s="15">
        <f t="shared" si="8"/>
        <v>25880</v>
      </c>
      <c r="L81" s="15">
        <v>12498</v>
      </c>
      <c r="M81" s="15">
        <v>12504</v>
      </c>
      <c r="N81" s="15">
        <v>12482</v>
      </c>
      <c r="O81" s="15">
        <f t="shared" si="9"/>
        <v>37484</v>
      </c>
      <c r="P81" s="15">
        <v>12498</v>
      </c>
      <c r="Q81" s="15">
        <f>12942+6500</f>
        <v>19442</v>
      </c>
      <c r="R81" s="15">
        <v>10563.72</v>
      </c>
      <c r="S81" s="15">
        <f t="shared" si="5"/>
        <v>42503.72</v>
      </c>
      <c r="T81" s="15">
        <f t="shared" si="6"/>
        <v>105867.72</v>
      </c>
    </row>
    <row r="82" spans="1:21" ht="15">
      <c r="A82" s="12">
        <v>76</v>
      </c>
      <c r="B82" s="23" t="s">
        <v>172</v>
      </c>
      <c r="C82" s="24" t="s">
        <v>173</v>
      </c>
      <c r="D82" s="15"/>
      <c r="E82" s="15"/>
      <c r="F82" s="15"/>
      <c r="G82" s="25"/>
      <c r="H82" s="16">
        <v>0</v>
      </c>
      <c r="I82" s="15">
        <v>10520</v>
      </c>
      <c r="J82" s="15">
        <v>9684</v>
      </c>
      <c r="K82" s="15">
        <f t="shared" si="8"/>
        <v>20204</v>
      </c>
      <c r="L82" s="15">
        <v>11071</v>
      </c>
      <c r="M82" s="15">
        <v>10197</v>
      </c>
      <c r="N82" s="15">
        <v>10144</v>
      </c>
      <c r="O82" s="15">
        <f t="shared" si="9"/>
        <v>31412</v>
      </c>
      <c r="P82" s="15">
        <v>10224</v>
      </c>
      <c r="Q82" s="15">
        <v>12885.463333333335</v>
      </c>
      <c r="R82" s="15">
        <v>14878.71</v>
      </c>
      <c r="S82" s="15">
        <f t="shared" si="5"/>
        <v>37988.173333333332</v>
      </c>
      <c r="T82" s="15">
        <f t="shared" si="6"/>
        <v>89604.17333333334</v>
      </c>
    </row>
    <row r="83" spans="1:21" ht="15">
      <c r="A83" s="12">
        <v>77</v>
      </c>
      <c r="B83" s="23" t="s">
        <v>174</v>
      </c>
      <c r="C83" s="24" t="s">
        <v>175</v>
      </c>
      <c r="D83" s="15"/>
      <c r="E83" s="15"/>
      <c r="F83" s="15"/>
      <c r="G83" s="25"/>
      <c r="H83" s="16">
        <v>0</v>
      </c>
      <c r="I83" s="15">
        <v>10906.5</v>
      </c>
      <c r="J83" s="15">
        <v>10921.5</v>
      </c>
      <c r="K83" s="15">
        <f t="shared" si="8"/>
        <v>21828</v>
      </c>
      <c r="L83" s="15">
        <v>10584</v>
      </c>
      <c r="M83" s="15">
        <v>10572</v>
      </c>
      <c r="N83" s="15">
        <v>10575.5</v>
      </c>
      <c r="O83" s="15">
        <f t="shared" si="9"/>
        <v>31731.5</v>
      </c>
      <c r="P83" s="15">
        <v>10584</v>
      </c>
      <c r="Q83" s="15">
        <v>13361.46</v>
      </c>
      <c r="R83" s="15">
        <v>14783.53</v>
      </c>
      <c r="S83" s="15">
        <f t="shared" si="5"/>
        <v>38728.99</v>
      </c>
      <c r="T83" s="15">
        <f t="shared" si="6"/>
        <v>92288.489999999991</v>
      </c>
    </row>
    <row r="84" spans="1:21" ht="15">
      <c r="A84" s="12">
        <v>78</v>
      </c>
      <c r="B84" s="23" t="s">
        <v>176</v>
      </c>
      <c r="C84" s="24" t="s">
        <v>177</v>
      </c>
      <c r="D84" s="15"/>
      <c r="E84" s="15"/>
      <c r="F84" s="15"/>
      <c r="G84" s="25"/>
      <c r="H84" s="16">
        <v>0</v>
      </c>
      <c r="I84" s="15">
        <v>0</v>
      </c>
      <c r="J84" s="15">
        <v>8036</v>
      </c>
      <c r="K84" s="15">
        <f t="shared" si="8"/>
        <v>8036</v>
      </c>
      <c r="L84" s="15">
        <v>7360</v>
      </c>
      <c r="M84" s="15">
        <v>7758</v>
      </c>
      <c r="N84" s="15">
        <v>7798</v>
      </c>
      <c r="O84" s="15">
        <f t="shared" si="9"/>
        <v>22916</v>
      </c>
      <c r="P84" s="15">
        <v>7787</v>
      </c>
      <c r="Q84" s="15">
        <v>9478.7266666666674</v>
      </c>
      <c r="R84" s="15">
        <v>11019.61</v>
      </c>
      <c r="S84" s="15">
        <f t="shared" si="5"/>
        <v>28285.33666666667</v>
      </c>
      <c r="T84" s="15">
        <f t="shared" si="6"/>
        <v>59237.33666666667</v>
      </c>
    </row>
    <row r="85" spans="1:21" ht="15">
      <c r="A85" s="12">
        <v>79</v>
      </c>
      <c r="B85" s="23" t="s">
        <v>178</v>
      </c>
      <c r="C85" s="24" t="s">
        <v>179</v>
      </c>
      <c r="D85" s="15"/>
      <c r="E85" s="15"/>
      <c r="F85" s="15"/>
      <c r="G85" s="25"/>
      <c r="H85" s="16">
        <v>0</v>
      </c>
      <c r="I85" s="15">
        <v>11609</v>
      </c>
      <c r="J85" s="15">
        <v>14786.5</v>
      </c>
      <c r="K85" s="15">
        <f t="shared" si="8"/>
        <v>26395.5</v>
      </c>
      <c r="L85" s="15">
        <v>9917.5</v>
      </c>
      <c r="M85" s="15">
        <v>10824</v>
      </c>
      <c r="N85" s="15">
        <v>17538</v>
      </c>
      <c r="O85" s="15">
        <f t="shared" si="9"/>
        <v>38279.5</v>
      </c>
      <c r="P85" s="15">
        <v>12744</v>
      </c>
      <c r="Q85" s="15">
        <v>17538</v>
      </c>
      <c r="R85" s="15">
        <v>16416.28</v>
      </c>
      <c r="S85" s="15">
        <f t="shared" si="5"/>
        <v>46698.28</v>
      </c>
      <c r="T85" s="15">
        <f t="shared" si="6"/>
        <v>111373.28</v>
      </c>
    </row>
    <row r="86" spans="1:21" ht="15">
      <c r="A86" s="12">
        <v>80</v>
      </c>
      <c r="B86" s="23" t="s">
        <v>180</v>
      </c>
      <c r="C86" s="24" t="s">
        <v>181</v>
      </c>
      <c r="D86" s="15"/>
      <c r="E86" s="15"/>
      <c r="F86" s="15"/>
      <c r="G86" s="25"/>
      <c r="H86" s="16">
        <v>0</v>
      </c>
      <c r="I86" s="15">
        <v>12835</v>
      </c>
      <c r="J86" s="15">
        <v>12999</v>
      </c>
      <c r="K86" s="15">
        <f t="shared" si="8"/>
        <v>25834</v>
      </c>
      <c r="L86" s="15">
        <v>12160</v>
      </c>
      <c r="M86" s="15">
        <v>12398</v>
      </c>
      <c r="N86" s="15">
        <v>12517</v>
      </c>
      <c r="O86" s="15">
        <f t="shared" si="9"/>
        <v>37075</v>
      </c>
      <c r="P86" s="15">
        <v>12484</v>
      </c>
      <c r="Q86" s="15">
        <v>12999</v>
      </c>
      <c r="R86" s="15">
        <v>21136.73</v>
      </c>
      <c r="S86" s="15">
        <f t="shared" si="5"/>
        <v>46619.729999999996</v>
      </c>
      <c r="T86" s="15">
        <f t="shared" si="6"/>
        <v>109528.73</v>
      </c>
    </row>
    <row r="87" spans="1:21" ht="15">
      <c r="A87" s="12">
        <v>81</v>
      </c>
      <c r="B87" s="23" t="s">
        <v>182</v>
      </c>
      <c r="C87" s="24" t="s">
        <v>183</v>
      </c>
      <c r="D87" s="15"/>
      <c r="E87" s="15"/>
      <c r="F87" s="15"/>
      <c r="G87" s="25"/>
      <c r="H87" s="16">
        <v>0</v>
      </c>
      <c r="I87" s="15">
        <v>11954</v>
      </c>
      <c r="J87" s="15">
        <v>12942</v>
      </c>
      <c r="K87" s="15">
        <f t="shared" si="8"/>
        <v>24896</v>
      </c>
      <c r="L87" s="15">
        <v>11997</v>
      </c>
      <c r="M87" s="15">
        <v>11938</v>
      </c>
      <c r="N87" s="15">
        <v>12128</v>
      </c>
      <c r="O87" s="15">
        <f t="shared" si="9"/>
        <v>36063</v>
      </c>
      <c r="P87" s="15">
        <v>12006</v>
      </c>
      <c r="Q87" s="15">
        <v>12942</v>
      </c>
      <c r="R87" s="15">
        <v>19948.66</v>
      </c>
      <c r="S87" s="15">
        <f t="shared" si="5"/>
        <v>44896.66</v>
      </c>
      <c r="T87" s="15">
        <f t="shared" si="6"/>
        <v>105855.66</v>
      </c>
    </row>
    <row r="88" spans="1:21" ht="15">
      <c r="A88" s="12">
        <v>82</v>
      </c>
      <c r="B88" s="23" t="s">
        <v>184</v>
      </c>
      <c r="C88" s="24" t="s">
        <v>185</v>
      </c>
      <c r="D88" s="15"/>
      <c r="E88" s="15"/>
      <c r="F88" s="15"/>
      <c r="G88" s="25"/>
      <c r="H88" s="16">
        <v>0</v>
      </c>
      <c r="I88" s="15">
        <v>6790.5</v>
      </c>
      <c r="J88" s="15">
        <v>21967.5</v>
      </c>
      <c r="K88" s="15">
        <f t="shared" si="8"/>
        <v>28758</v>
      </c>
      <c r="L88" s="15">
        <v>14223</v>
      </c>
      <c r="M88" s="15">
        <v>12283.5</v>
      </c>
      <c r="N88" s="15">
        <v>14234.5</v>
      </c>
      <c r="O88" s="15">
        <f t="shared" si="9"/>
        <v>40741</v>
      </c>
      <c r="P88" s="15">
        <v>14217</v>
      </c>
      <c r="Q88" s="15">
        <v>21967.5</v>
      </c>
      <c r="R88" s="15">
        <v>15812.93</v>
      </c>
      <c r="S88" s="15">
        <f t="shared" si="5"/>
        <v>51997.43</v>
      </c>
      <c r="T88" s="15">
        <f t="shared" si="6"/>
        <v>121496.43</v>
      </c>
    </row>
    <row r="89" spans="1:21" ht="15">
      <c r="A89" s="12">
        <v>83</v>
      </c>
      <c r="B89" s="23" t="s">
        <v>186</v>
      </c>
      <c r="C89" s="24" t="s">
        <v>187</v>
      </c>
      <c r="D89" s="15"/>
      <c r="E89" s="15"/>
      <c r="F89" s="15"/>
      <c r="G89" s="25"/>
      <c r="H89" s="16">
        <v>0</v>
      </c>
      <c r="I89" s="15">
        <v>9519</v>
      </c>
      <c r="J89" s="15">
        <v>15483</v>
      </c>
      <c r="K89" s="15">
        <f t="shared" si="8"/>
        <v>25002</v>
      </c>
      <c r="L89" s="15">
        <v>9448</v>
      </c>
      <c r="M89" s="15">
        <v>7965</v>
      </c>
      <c r="N89" s="15">
        <v>5598</v>
      </c>
      <c r="O89" s="15">
        <f t="shared" si="9"/>
        <v>23011</v>
      </c>
      <c r="P89" s="15">
        <v>24375</v>
      </c>
      <c r="Q89" s="15">
        <v>24375</v>
      </c>
      <c r="R89" s="15">
        <v>29795.31</v>
      </c>
      <c r="S89" s="15">
        <f t="shared" si="5"/>
        <v>78545.31</v>
      </c>
      <c r="T89" s="15">
        <f t="shared" si="6"/>
        <v>126558.31</v>
      </c>
    </row>
    <row r="90" spans="1:21" ht="15">
      <c r="A90" s="12">
        <v>84</v>
      </c>
      <c r="B90" s="23" t="s">
        <v>188</v>
      </c>
      <c r="C90" s="24" t="s">
        <v>189</v>
      </c>
      <c r="D90" s="15"/>
      <c r="E90" s="15"/>
      <c r="F90" s="15"/>
      <c r="G90" s="25"/>
      <c r="H90" s="16">
        <v>0</v>
      </c>
      <c r="I90" s="15">
        <v>6791.5</v>
      </c>
      <c r="J90" s="15">
        <v>10027</v>
      </c>
      <c r="K90" s="15">
        <f t="shared" si="8"/>
        <v>16818.5</v>
      </c>
      <c r="L90" s="15">
        <v>8938.5</v>
      </c>
      <c r="M90" s="15">
        <v>12768</v>
      </c>
      <c r="N90" s="15">
        <v>3489</v>
      </c>
      <c r="O90" s="15">
        <f t="shared" si="9"/>
        <v>25195.5</v>
      </c>
      <c r="P90" s="15">
        <v>9668.5</v>
      </c>
      <c r="Q90" s="15">
        <v>12768</v>
      </c>
      <c r="R90" s="15">
        <v>13370.2</v>
      </c>
      <c r="S90" s="15">
        <f t="shared" si="5"/>
        <v>35806.699999999997</v>
      </c>
      <c r="T90" s="15">
        <f t="shared" si="6"/>
        <v>77820.7</v>
      </c>
    </row>
    <row r="91" spans="1:21" ht="15">
      <c r="A91" s="12">
        <v>85</v>
      </c>
      <c r="B91" s="23" t="s">
        <v>190</v>
      </c>
      <c r="C91" s="24" t="s">
        <v>191</v>
      </c>
      <c r="D91" s="15"/>
      <c r="E91" s="15"/>
      <c r="F91" s="15"/>
      <c r="G91" s="25"/>
      <c r="H91" s="16">
        <v>0</v>
      </c>
      <c r="I91" s="15">
        <v>374</v>
      </c>
      <c r="J91" s="15">
        <v>4174.5</v>
      </c>
      <c r="K91" s="15">
        <f t="shared" si="8"/>
        <v>4548.5</v>
      </c>
      <c r="L91" s="15">
        <v>4507</v>
      </c>
      <c r="M91" s="15">
        <v>6375</v>
      </c>
      <c r="N91" s="15">
        <v>3475.5</v>
      </c>
      <c r="O91" s="15">
        <f t="shared" si="9"/>
        <v>14357.5</v>
      </c>
      <c r="P91" s="15">
        <v>4718.5</v>
      </c>
      <c r="Q91" s="15">
        <v>10210.623333333333</v>
      </c>
      <c r="R91" s="15">
        <v>14280.63</v>
      </c>
      <c r="S91" s="15">
        <f t="shared" si="5"/>
        <v>29209.753333333334</v>
      </c>
      <c r="T91" s="15">
        <f t="shared" si="6"/>
        <v>48115.753333333334</v>
      </c>
    </row>
    <row r="92" spans="1:21" ht="15">
      <c r="A92" s="12">
        <v>86</v>
      </c>
      <c r="B92" s="23" t="s">
        <v>192</v>
      </c>
      <c r="C92" s="24" t="s">
        <v>193</v>
      </c>
      <c r="D92" s="15"/>
      <c r="E92" s="15"/>
      <c r="F92" s="15"/>
      <c r="G92" s="25"/>
      <c r="H92" s="16">
        <v>0</v>
      </c>
      <c r="I92" s="15">
        <v>13024</v>
      </c>
      <c r="J92" s="15">
        <v>15525.5</v>
      </c>
      <c r="K92" s="15">
        <f t="shared" si="8"/>
        <v>28549.5</v>
      </c>
      <c r="L92" s="15">
        <v>11598</v>
      </c>
      <c r="M92" s="15">
        <v>12273</v>
      </c>
      <c r="N92" s="15">
        <v>17606</v>
      </c>
      <c r="O92" s="15">
        <f t="shared" si="9"/>
        <v>41477</v>
      </c>
      <c r="P92" s="15">
        <v>13805</v>
      </c>
      <c r="Q92" s="15">
        <v>17606</v>
      </c>
      <c r="R92" s="15">
        <v>19161.97</v>
      </c>
      <c r="S92" s="15">
        <f t="shared" si="5"/>
        <v>50572.97</v>
      </c>
      <c r="T92" s="15">
        <f t="shared" si="6"/>
        <v>120599.47</v>
      </c>
    </row>
    <row r="93" spans="1:21" ht="15">
      <c r="A93" s="12">
        <v>87</v>
      </c>
      <c r="B93" s="23" t="s">
        <v>194</v>
      </c>
      <c r="C93" s="24" t="s">
        <v>195</v>
      </c>
      <c r="D93" s="15"/>
      <c r="E93" s="15"/>
      <c r="F93" s="15"/>
      <c r="G93" s="25"/>
      <c r="H93" s="16">
        <v>0</v>
      </c>
      <c r="I93" s="15">
        <v>3933.5</v>
      </c>
      <c r="J93" s="15">
        <v>30479.5</v>
      </c>
      <c r="K93" s="15">
        <f t="shared" si="8"/>
        <v>34413</v>
      </c>
      <c r="L93" s="15">
        <v>19089</v>
      </c>
      <c r="M93" s="15">
        <v>14252.5</v>
      </c>
      <c r="N93" s="15">
        <v>19264.5</v>
      </c>
      <c r="O93" s="15">
        <f t="shared" si="9"/>
        <v>52606</v>
      </c>
      <c r="P93" s="15">
        <v>17478.5</v>
      </c>
      <c r="Q93" s="15">
        <v>30479.5</v>
      </c>
      <c r="R93" s="15">
        <v>15909.81</v>
      </c>
      <c r="S93" s="15">
        <f t="shared" si="5"/>
        <v>63867.81</v>
      </c>
      <c r="T93" s="15">
        <f t="shared" si="6"/>
        <v>150886.81</v>
      </c>
    </row>
    <row r="94" spans="1:21" s="22" customFormat="1" ht="15">
      <c r="A94" s="12">
        <v>88</v>
      </c>
      <c r="B94" s="26" t="s">
        <v>196</v>
      </c>
      <c r="C94" s="27" t="s">
        <v>197</v>
      </c>
      <c r="D94" s="20"/>
      <c r="E94" s="20"/>
      <c r="F94" s="20"/>
      <c r="G94" s="28"/>
      <c r="H94" s="21">
        <v>0</v>
      </c>
      <c r="I94" s="20">
        <v>7249</v>
      </c>
      <c r="J94" s="20">
        <v>14537</v>
      </c>
      <c r="K94" s="20">
        <f t="shared" si="8"/>
        <v>21786</v>
      </c>
      <c r="L94" s="20">
        <v>0</v>
      </c>
      <c r="M94" s="20">
        <v>0</v>
      </c>
      <c r="N94" s="20">
        <v>0</v>
      </c>
      <c r="O94" s="20">
        <f t="shared" si="9"/>
        <v>0</v>
      </c>
      <c r="P94" s="15"/>
      <c r="Q94" s="20"/>
      <c r="R94" s="20"/>
      <c r="S94" s="20">
        <f t="shared" si="5"/>
        <v>0</v>
      </c>
      <c r="T94" s="20">
        <f t="shared" si="6"/>
        <v>21786</v>
      </c>
    </row>
    <row r="95" spans="1:21" s="33" customFormat="1">
      <c r="A95" s="29"/>
      <c r="B95" s="30" t="s">
        <v>198</v>
      </c>
      <c r="C95" s="30"/>
      <c r="D95" s="31">
        <f t="shared" ref="D95:T95" si="10">SUM(D7:D94)</f>
        <v>1072544</v>
      </c>
      <c r="E95" s="31">
        <f t="shared" si="10"/>
        <v>1079558</v>
      </c>
      <c r="F95" s="31">
        <f t="shared" si="10"/>
        <v>1075896.5</v>
      </c>
      <c r="G95" s="32">
        <f t="shared" si="10"/>
        <v>3227998.5</v>
      </c>
      <c r="H95" s="32">
        <f t="shared" si="10"/>
        <v>1114365.5</v>
      </c>
      <c r="I95" s="31">
        <f t="shared" si="10"/>
        <v>1201528</v>
      </c>
      <c r="J95" s="31">
        <f t="shared" si="10"/>
        <v>1276411.5</v>
      </c>
      <c r="K95" s="31">
        <f t="shared" si="10"/>
        <v>3592305</v>
      </c>
      <c r="L95" s="31">
        <f t="shared" si="10"/>
        <v>1165120</v>
      </c>
      <c r="M95" s="31">
        <f t="shared" si="10"/>
        <v>1133168.5</v>
      </c>
      <c r="N95" s="31">
        <f t="shared" si="10"/>
        <v>1137569</v>
      </c>
      <c r="O95" s="31">
        <f t="shared" si="10"/>
        <v>3435857.5</v>
      </c>
      <c r="P95" s="31">
        <f t="shared" si="10"/>
        <v>1162458</v>
      </c>
      <c r="Q95" s="31">
        <f t="shared" si="10"/>
        <v>1477954.9499999997</v>
      </c>
      <c r="R95" s="31">
        <f t="shared" si="10"/>
        <v>1554953.3400000003</v>
      </c>
      <c r="S95" s="31">
        <f t="shared" si="10"/>
        <v>4195366.29</v>
      </c>
      <c r="T95" s="31">
        <f t="shared" si="10"/>
        <v>14451527.289999999</v>
      </c>
    </row>
    <row r="96" spans="1:21" ht="28.5">
      <c r="A96" s="12">
        <v>1</v>
      </c>
      <c r="B96" s="13" t="s">
        <v>199</v>
      </c>
      <c r="C96" s="14" t="s">
        <v>200</v>
      </c>
      <c r="D96" s="15">
        <v>26184</v>
      </c>
      <c r="E96" s="15">
        <v>26206</v>
      </c>
      <c r="F96" s="15">
        <v>26188</v>
      </c>
      <c r="G96" s="16">
        <v>78578</v>
      </c>
      <c r="H96" s="16">
        <v>26001</v>
      </c>
      <c r="I96" s="15">
        <v>0</v>
      </c>
      <c r="J96" s="15">
        <v>0</v>
      </c>
      <c r="K96" s="15">
        <v>26001</v>
      </c>
      <c r="L96" s="15">
        <v>0</v>
      </c>
      <c r="M96" s="15">
        <v>0</v>
      </c>
      <c r="N96" s="15"/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104579</v>
      </c>
      <c r="U96" s="34"/>
    </row>
    <row r="97" spans="1:21" ht="28.5">
      <c r="A97" s="12">
        <v>2</v>
      </c>
      <c r="B97" s="13" t="s">
        <v>201</v>
      </c>
      <c r="C97" s="14" t="s">
        <v>202</v>
      </c>
      <c r="D97" s="15">
        <v>6160</v>
      </c>
      <c r="E97" s="15">
        <v>7096</v>
      </c>
      <c r="F97" s="15">
        <v>0</v>
      </c>
      <c r="G97" s="16">
        <v>13256</v>
      </c>
      <c r="H97" s="16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/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13256</v>
      </c>
      <c r="U97" s="34"/>
    </row>
    <row r="98" spans="1:21" ht="28.5">
      <c r="A98" s="12">
        <v>3</v>
      </c>
      <c r="B98" s="13" t="s">
        <v>203</v>
      </c>
      <c r="C98" s="14" t="s">
        <v>204</v>
      </c>
      <c r="D98" s="15">
        <v>6882</v>
      </c>
      <c r="E98" s="15">
        <v>7044</v>
      </c>
      <c r="F98" s="15">
        <v>6654</v>
      </c>
      <c r="G98" s="16">
        <v>20580</v>
      </c>
      <c r="H98" s="16">
        <v>6780</v>
      </c>
      <c r="I98" s="15">
        <v>0</v>
      </c>
      <c r="J98" s="15">
        <v>0</v>
      </c>
      <c r="K98" s="15">
        <v>6780</v>
      </c>
      <c r="L98" s="15">
        <v>0</v>
      </c>
      <c r="M98" s="15">
        <v>0</v>
      </c>
      <c r="N98" s="15"/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27360</v>
      </c>
      <c r="U98" s="22"/>
    </row>
    <row r="99" spans="1:21" ht="15">
      <c r="A99" s="12">
        <v>4</v>
      </c>
      <c r="B99" s="13" t="s">
        <v>205</v>
      </c>
      <c r="C99" s="14" t="s">
        <v>206</v>
      </c>
      <c r="D99" s="15">
        <v>31555</v>
      </c>
      <c r="E99" s="15">
        <v>31544</v>
      </c>
      <c r="F99" s="15">
        <v>31582</v>
      </c>
      <c r="G99" s="16">
        <v>94681</v>
      </c>
      <c r="H99" s="16">
        <v>31629</v>
      </c>
      <c r="I99" s="15">
        <v>0</v>
      </c>
      <c r="J99" s="15">
        <v>0</v>
      </c>
      <c r="K99" s="15">
        <v>31629</v>
      </c>
      <c r="L99" s="15">
        <v>0</v>
      </c>
      <c r="M99" s="15">
        <v>0</v>
      </c>
      <c r="N99" s="15"/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126310</v>
      </c>
      <c r="U99" s="33"/>
    </row>
    <row r="100" spans="1:21" ht="15">
      <c r="A100" s="12">
        <v>5</v>
      </c>
      <c r="B100" s="13" t="s">
        <v>207</v>
      </c>
      <c r="C100" s="14" t="s">
        <v>208</v>
      </c>
      <c r="D100" s="15">
        <v>7567</v>
      </c>
      <c r="E100" s="15">
        <v>0</v>
      </c>
      <c r="F100" s="15">
        <v>0</v>
      </c>
      <c r="G100" s="16">
        <v>7567</v>
      </c>
      <c r="H100" s="16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/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7567</v>
      </c>
    </row>
    <row r="101" spans="1:21" ht="28.5">
      <c r="A101" s="12">
        <v>6</v>
      </c>
      <c r="B101" s="13" t="s">
        <v>209</v>
      </c>
      <c r="C101" s="14" t="s">
        <v>210</v>
      </c>
      <c r="D101" s="15">
        <v>8215</v>
      </c>
      <c r="E101" s="15">
        <v>8107.5</v>
      </c>
      <c r="F101" s="15">
        <v>8322</v>
      </c>
      <c r="G101" s="16">
        <v>24644.5</v>
      </c>
      <c r="H101" s="16">
        <v>8509</v>
      </c>
      <c r="I101" s="15">
        <v>0</v>
      </c>
      <c r="J101" s="15">
        <v>0</v>
      </c>
      <c r="K101" s="15">
        <v>8509</v>
      </c>
      <c r="L101" s="15">
        <v>0</v>
      </c>
      <c r="M101" s="15">
        <v>0</v>
      </c>
      <c r="N101" s="15"/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33153.5</v>
      </c>
    </row>
    <row r="102" spans="1:21" ht="15">
      <c r="A102" s="12">
        <v>7</v>
      </c>
      <c r="B102" s="13" t="s">
        <v>211</v>
      </c>
      <c r="C102" s="14" t="s">
        <v>212</v>
      </c>
      <c r="D102" s="15">
        <v>4937</v>
      </c>
      <c r="E102" s="15">
        <v>7833</v>
      </c>
      <c r="F102" s="15">
        <v>10900.5</v>
      </c>
      <c r="G102" s="16">
        <v>23670.5</v>
      </c>
      <c r="H102" s="16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/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23670.5</v>
      </c>
    </row>
    <row r="103" spans="1:21" ht="28.5">
      <c r="A103" s="12">
        <v>8</v>
      </c>
      <c r="B103" s="13" t="s">
        <v>213</v>
      </c>
      <c r="C103" s="14" t="s">
        <v>214</v>
      </c>
      <c r="D103" s="15">
        <v>9282</v>
      </c>
      <c r="E103" s="15">
        <v>9280.5</v>
      </c>
      <c r="F103" s="15">
        <v>8945</v>
      </c>
      <c r="G103" s="16">
        <v>27507.5</v>
      </c>
      <c r="H103" s="16">
        <v>9204</v>
      </c>
      <c r="I103" s="15">
        <v>0</v>
      </c>
      <c r="J103" s="15">
        <v>0</v>
      </c>
      <c r="K103" s="15">
        <v>9204</v>
      </c>
      <c r="L103" s="15">
        <v>0</v>
      </c>
      <c r="M103" s="15">
        <v>0</v>
      </c>
      <c r="N103" s="15"/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36711.5</v>
      </c>
    </row>
    <row r="104" spans="1:21" ht="28.5">
      <c r="A104" s="12">
        <v>9</v>
      </c>
      <c r="B104" s="13" t="s">
        <v>215</v>
      </c>
      <c r="C104" s="14" t="s">
        <v>216</v>
      </c>
      <c r="D104" s="15">
        <v>18393</v>
      </c>
      <c r="E104" s="15">
        <v>0</v>
      </c>
      <c r="F104" s="15">
        <v>0</v>
      </c>
      <c r="G104" s="16">
        <v>18393</v>
      </c>
      <c r="H104" s="16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/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18393</v>
      </c>
    </row>
    <row r="105" spans="1:21" s="33" customFormat="1" ht="33" customHeight="1">
      <c r="A105" s="29"/>
      <c r="B105" s="35" t="s">
        <v>217</v>
      </c>
      <c r="C105" s="36"/>
      <c r="D105" s="31">
        <f>SUM(D96:D104)</f>
        <v>119175</v>
      </c>
      <c r="E105" s="31">
        <f t="shared" ref="E105:T105" si="11">SUM(E96:E104)</f>
        <v>97111</v>
      </c>
      <c r="F105" s="31">
        <f t="shared" si="11"/>
        <v>92591.5</v>
      </c>
      <c r="G105" s="31">
        <f t="shared" si="11"/>
        <v>308877.5</v>
      </c>
      <c r="H105" s="31">
        <f t="shared" si="11"/>
        <v>82123</v>
      </c>
      <c r="I105" s="31">
        <f t="shared" si="11"/>
        <v>0</v>
      </c>
      <c r="J105" s="31">
        <f t="shared" si="11"/>
        <v>0</v>
      </c>
      <c r="K105" s="31">
        <f t="shared" si="11"/>
        <v>82123</v>
      </c>
      <c r="L105" s="31">
        <f t="shared" si="11"/>
        <v>0</v>
      </c>
      <c r="M105" s="31">
        <f t="shared" si="11"/>
        <v>0</v>
      </c>
      <c r="N105" s="31">
        <f t="shared" si="11"/>
        <v>0</v>
      </c>
      <c r="O105" s="31">
        <f t="shared" si="11"/>
        <v>0</v>
      </c>
      <c r="P105" s="31">
        <f t="shared" si="11"/>
        <v>0</v>
      </c>
      <c r="Q105" s="31">
        <f t="shared" si="11"/>
        <v>0</v>
      </c>
      <c r="R105" s="31">
        <f t="shared" si="11"/>
        <v>0</v>
      </c>
      <c r="S105" s="31">
        <f t="shared" si="11"/>
        <v>0</v>
      </c>
      <c r="T105" s="31">
        <f t="shared" si="11"/>
        <v>391000.5</v>
      </c>
      <c r="U105" s="5"/>
    </row>
    <row r="106" spans="1:21" s="33" customFormat="1">
      <c r="A106" s="29"/>
      <c r="B106" s="30" t="s">
        <v>218</v>
      </c>
      <c r="C106" s="30"/>
      <c r="D106" s="31">
        <f>D105+D95</f>
        <v>1191719</v>
      </c>
      <c r="E106" s="31">
        <f t="shared" ref="E106:T106" si="12">E105+E95</f>
        <v>1176669</v>
      </c>
      <c r="F106" s="31">
        <f t="shared" si="12"/>
        <v>1168488</v>
      </c>
      <c r="G106" s="31">
        <f t="shared" si="12"/>
        <v>3536876</v>
      </c>
      <c r="H106" s="31">
        <f t="shared" si="12"/>
        <v>1196488.5</v>
      </c>
      <c r="I106" s="31">
        <f t="shared" si="12"/>
        <v>1201528</v>
      </c>
      <c r="J106" s="31">
        <f t="shared" si="12"/>
        <v>1276411.5</v>
      </c>
      <c r="K106" s="31">
        <f t="shared" si="12"/>
        <v>3674428</v>
      </c>
      <c r="L106" s="31">
        <f t="shared" si="12"/>
        <v>1165120</v>
      </c>
      <c r="M106" s="31">
        <f t="shared" si="12"/>
        <v>1133168.5</v>
      </c>
      <c r="N106" s="31">
        <f t="shared" si="12"/>
        <v>1137569</v>
      </c>
      <c r="O106" s="31">
        <f t="shared" si="12"/>
        <v>3435857.5</v>
      </c>
      <c r="P106" s="31">
        <f t="shared" si="12"/>
        <v>1162458</v>
      </c>
      <c r="Q106" s="31">
        <f t="shared" si="12"/>
        <v>1477954.9499999997</v>
      </c>
      <c r="R106" s="31">
        <f t="shared" si="12"/>
        <v>1554953.3400000003</v>
      </c>
      <c r="S106" s="31">
        <f t="shared" si="12"/>
        <v>4195366.29</v>
      </c>
      <c r="T106" s="31">
        <f t="shared" si="12"/>
        <v>14842527.789999999</v>
      </c>
      <c r="U106" s="5"/>
    </row>
    <row r="107" spans="1:21" s="33" customFormat="1">
      <c r="A107" s="29"/>
      <c r="B107" s="30" t="s">
        <v>219</v>
      </c>
      <c r="C107" s="30"/>
      <c r="D107" s="37">
        <v>87005</v>
      </c>
      <c r="E107" s="37">
        <v>88714</v>
      </c>
      <c r="F107" s="37">
        <v>99118</v>
      </c>
      <c r="G107" s="37">
        <v>274837</v>
      </c>
      <c r="H107" s="37">
        <v>93382</v>
      </c>
      <c r="I107" s="37">
        <v>91852</v>
      </c>
      <c r="J107" s="37">
        <v>95218</v>
      </c>
      <c r="K107" s="37">
        <v>337099.65</v>
      </c>
      <c r="L107" s="37">
        <v>95970</v>
      </c>
      <c r="M107" s="37">
        <v>90104</v>
      </c>
      <c r="N107" s="37">
        <v>91279</v>
      </c>
      <c r="O107" s="37">
        <v>316317.55</v>
      </c>
      <c r="P107" s="37">
        <f>128632.06-42148.06</f>
        <v>86484</v>
      </c>
      <c r="Q107" s="37">
        <f>109566.99+42148.06</f>
        <v>151715.04999999999</v>
      </c>
      <c r="R107" s="37">
        <f>65231.77+39559.39</f>
        <v>104791.16</v>
      </c>
      <c r="S107" s="37">
        <v>219724.71999999991</v>
      </c>
      <c r="T107" s="31">
        <f>R107+Q107+P107+N107+M107+L107+J107+I107+H107+F107+E107+D107</f>
        <v>1175632.21</v>
      </c>
      <c r="U107" s="5"/>
    </row>
    <row r="108" spans="1:21" s="33" customFormat="1">
      <c r="A108" s="29"/>
      <c r="B108" s="30" t="s">
        <v>220</v>
      </c>
      <c r="C108" s="30"/>
      <c r="D108" s="31">
        <f t="shared" ref="D108:S108" si="13">D106+D107</f>
        <v>1278724</v>
      </c>
      <c r="E108" s="31">
        <f t="shared" si="13"/>
        <v>1265383</v>
      </c>
      <c r="F108" s="31">
        <f t="shared" si="13"/>
        <v>1267606</v>
      </c>
      <c r="G108" s="31">
        <f t="shared" si="13"/>
        <v>3811713</v>
      </c>
      <c r="H108" s="31">
        <f t="shared" si="13"/>
        <v>1289870.5</v>
      </c>
      <c r="I108" s="31">
        <f t="shared" si="13"/>
        <v>1293380</v>
      </c>
      <c r="J108" s="31">
        <f t="shared" si="13"/>
        <v>1371629.5</v>
      </c>
      <c r="K108" s="31">
        <f t="shared" si="13"/>
        <v>4011527.65</v>
      </c>
      <c r="L108" s="31">
        <f t="shared" si="13"/>
        <v>1261090</v>
      </c>
      <c r="M108" s="31">
        <f t="shared" si="13"/>
        <v>1223272.5</v>
      </c>
      <c r="N108" s="31">
        <f t="shared" si="13"/>
        <v>1228848</v>
      </c>
      <c r="O108" s="31">
        <f t="shared" si="13"/>
        <v>3752175.05</v>
      </c>
      <c r="P108" s="31">
        <f t="shared" si="13"/>
        <v>1248942</v>
      </c>
      <c r="Q108" s="31">
        <f t="shared" si="13"/>
        <v>1629669.9999999998</v>
      </c>
      <c r="R108" s="31">
        <f t="shared" si="13"/>
        <v>1659744.5000000002</v>
      </c>
      <c r="S108" s="31">
        <f t="shared" si="13"/>
        <v>4415091.01</v>
      </c>
      <c r="T108" s="31">
        <f>T106+T107</f>
        <v>16018160</v>
      </c>
      <c r="U108" s="5"/>
    </row>
    <row r="109" spans="1:21">
      <c r="U109" s="33"/>
    </row>
    <row r="110" spans="1:21">
      <c r="S110" s="4" t="s">
        <v>221</v>
      </c>
      <c r="T110" s="4">
        <f>14892000+587160+539000</f>
        <v>16018160</v>
      </c>
      <c r="U110" s="33"/>
    </row>
    <row r="111" spans="1:21">
      <c r="S111" s="4" t="s">
        <v>222</v>
      </c>
      <c r="T111" s="4">
        <f>T110-T108</f>
        <v>0</v>
      </c>
      <c r="U111" s="33"/>
    </row>
    <row r="112" spans="1:21">
      <c r="U112" s="33"/>
    </row>
    <row r="116" spans="20:20">
      <c r="T116" s="38"/>
    </row>
  </sheetData>
  <mergeCells count="1">
    <mergeCell ref="B105:C105"/>
  </mergeCells>
  <pageMargins left="0.7" right="0.7" top="0.75" bottom="0.75" header="0.3" footer="0.3"/>
  <pageSetup paperSize="9" scale="35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04.12.2018-RECTIFICARE DEC</vt:lpstr>
      <vt:lpstr>'04.12.2018-RECTIFICARE DEC'!Print_Area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2018-12-05T13:18:00Z</dcterms:created>
  <dcterms:modified xsi:type="dcterms:W3CDTF">2018-12-05T13:19:19Z</dcterms:modified>
</cp:coreProperties>
</file>